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xl/tables/table89.xml" ContentType="application/vnd.openxmlformats-officedocument.spreadsheetml.table+xml"/>
  <Override PartName="/xl/tables/table90.xml" ContentType="application/vnd.openxmlformats-officedocument.spreadsheetml.table+xml"/>
  <Override PartName="/xl/tables/table91.xml" ContentType="application/vnd.openxmlformats-officedocument.spreadsheetml.table+xml"/>
  <Override PartName="/xl/tables/table92.xml" ContentType="application/vnd.openxmlformats-officedocument.spreadsheetml.table+xml"/>
  <Override PartName="/xl/tables/table93.xml" ContentType="application/vnd.openxmlformats-officedocument.spreadsheetml.table+xml"/>
  <Override PartName="/xl/tables/table94.xml" ContentType="application/vnd.openxmlformats-officedocument.spreadsheetml.table+xml"/>
  <Override PartName="/xl/tables/table95.xml" ContentType="application/vnd.openxmlformats-officedocument.spreadsheetml.table+xml"/>
  <Override PartName="/xl/tables/table96.xml" ContentType="application/vnd.openxmlformats-officedocument.spreadsheetml.table+xml"/>
  <Override PartName="/xl/tables/table97.xml" ContentType="application/vnd.openxmlformats-officedocument.spreadsheetml.table+xml"/>
  <Override PartName="/xl/tables/table98.xml" ContentType="application/vnd.openxmlformats-officedocument.spreadsheetml.table+xml"/>
  <Override PartName="/xl/tables/table99.xml" ContentType="application/vnd.openxmlformats-officedocument.spreadsheetml.table+xml"/>
  <Override PartName="/xl/tables/table100.xml" ContentType="application/vnd.openxmlformats-officedocument.spreadsheetml.table+xml"/>
  <Override PartName="/xl/tables/table101.xml" ContentType="application/vnd.openxmlformats-officedocument.spreadsheetml.table+xml"/>
  <Override PartName="/xl/tables/table102.xml" ContentType="application/vnd.openxmlformats-officedocument.spreadsheetml.table+xml"/>
  <Override PartName="/xl/tables/table103.xml" ContentType="application/vnd.openxmlformats-officedocument.spreadsheetml.table+xml"/>
  <Override PartName="/xl/tables/table104.xml" ContentType="application/vnd.openxmlformats-officedocument.spreadsheetml.table+xml"/>
  <Override PartName="/xl/tables/table105.xml" ContentType="application/vnd.openxmlformats-officedocument.spreadsheetml.table+xml"/>
  <Override PartName="/xl/tables/table106.xml" ContentType="application/vnd.openxmlformats-officedocument.spreadsheetml.table+xml"/>
  <Override PartName="/xl/tables/table107.xml" ContentType="application/vnd.openxmlformats-officedocument.spreadsheetml.table+xml"/>
  <Override PartName="/xl/tables/table108.xml" ContentType="application/vnd.openxmlformats-officedocument.spreadsheetml.table+xml"/>
  <Override PartName="/xl/tables/table109.xml" ContentType="application/vnd.openxmlformats-officedocument.spreadsheetml.table+xml"/>
  <Override PartName="/xl/tables/table110.xml" ContentType="application/vnd.openxmlformats-officedocument.spreadsheetml.table+xml"/>
  <Override PartName="/xl/tables/table111.xml" ContentType="application/vnd.openxmlformats-officedocument.spreadsheetml.table+xml"/>
  <Override PartName="/xl/tables/table112.xml" ContentType="application/vnd.openxmlformats-officedocument.spreadsheetml.table+xml"/>
  <Override PartName="/xl/tables/table113.xml" ContentType="application/vnd.openxmlformats-officedocument.spreadsheetml.table+xml"/>
  <Override PartName="/xl/tables/table114.xml" ContentType="application/vnd.openxmlformats-officedocument.spreadsheetml.table+xml"/>
  <Override PartName="/xl/tables/table115.xml" ContentType="application/vnd.openxmlformats-officedocument.spreadsheetml.table+xml"/>
  <Override PartName="/xl/tables/table116.xml" ContentType="application/vnd.openxmlformats-officedocument.spreadsheetml.table+xml"/>
  <Override PartName="/xl/tables/table117.xml" ContentType="application/vnd.openxmlformats-officedocument.spreadsheetml.table+xml"/>
  <Override PartName="/xl/drawings/drawing1.xml" ContentType="application/vnd.openxmlformats-officedocument.drawing+xml"/>
  <Override PartName="/xl/tables/table118.xml" ContentType="application/vnd.openxmlformats-officedocument.spreadsheetml.table+xml"/>
  <Override PartName="/xl/tables/table119.xml" ContentType="application/vnd.openxmlformats-officedocument.spreadsheetml.table+xml"/>
  <Override PartName="/xl/tables/table120.xml" ContentType="application/vnd.openxmlformats-officedocument.spreadsheetml.table+xml"/>
  <Override PartName="/xl/tables/table121.xml" ContentType="application/vnd.openxmlformats-officedocument.spreadsheetml.table+xml"/>
  <Override PartName="/xl/tables/table122.xml" ContentType="application/vnd.openxmlformats-officedocument.spreadsheetml.table+xml"/>
  <Override PartName="/xl/tables/table123.xml" ContentType="application/vnd.openxmlformats-officedocument.spreadsheetml.table+xml"/>
  <Override PartName="/xl/tables/table124.xml" ContentType="application/vnd.openxmlformats-officedocument.spreadsheetml.table+xml"/>
  <Override PartName="/xl/tables/table125.xml" ContentType="application/vnd.openxmlformats-officedocument.spreadsheetml.table+xml"/>
  <Override PartName="/xl/tables/table126.xml" ContentType="application/vnd.openxmlformats-officedocument.spreadsheetml.table+xml"/>
  <Override PartName="/xl/tables/table127.xml" ContentType="application/vnd.openxmlformats-officedocument.spreadsheetml.table+xml"/>
  <Override PartName="/xl/tables/table128.xml" ContentType="application/vnd.openxmlformats-officedocument.spreadsheetml.table+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omments2.xml" ContentType="application/vnd.openxmlformats-officedocument.spreadsheetml.comment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C:\0. 네트웍스와이\0. 업무\8. BAT\사천만 수질 측정 결과\"/>
    </mc:Choice>
  </mc:AlternateContent>
  <xr:revisionPtr revIDLastSave="0" documentId="13_ncr:1_{667B034B-BE3C-4D68-8F8C-8BEDDF2C4749}" xr6:coauthVersionLast="47" xr6:coauthVersionMax="47" xr10:uidLastSave="{00000000-0000-0000-0000-000000000000}"/>
  <bookViews>
    <workbookView xWindow="-105" yWindow="0" windowWidth="14610" windowHeight="15585" xr2:uid="{00000000-000D-0000-FFFF-FFFF00000000}"/>
  </bookViews>
  <sheets>
    <sheet name="26년 6월" sheetId="19" r:id="rId1"/>
    <sheet name="26년 5월" sheetId="18" r:id="rId2"/>
    <sheet name="26년 4월" sheetId="17" r:id="rId3"/>
    <sheet name="26년 3월" sheetId="16" r:id="rId4"/>
    <sheet name="26년 2월" sheetId="15" r:id="rId5"/>
    <sheet name="26년 1월" sheetId="14" r:id="rId6"/>
    <sheet name="25년 12월" sheetId="13" r:id="rId7"/>
    <sheet name="25년 11월" sheetId="12" r:id="rId8"/>
    <sheet name="25년 10월" sheetId="7" r:id="rId9"/>
    <sheet name="25년 9월" sheetId="6" r:id="rId10"/>
    <sheet name="25년 8월" sheetId="5" r:id="rId11"/>
    <sheet name="25년 7월" sheetId="1" r:id="rId12"/>
    <sheet name="Data (2)" sheetId="11" state="hidden" r:id="rId13"/>
    <sheet name="Data" sheetId="2" r:id="rId14"/>
    <sheet name="WQI 분석 tool" sheetId="3" r:id="rId15"/>
  </sheets>
  <definedNames>
    <definedName name="_xlnm._FilterDatabase" localSheetId="10" hidden="1">'25년 8월'!$A$9:$D$9</definedName>
    <definedName name="_xlnm._FilterDatabase" localSheetId="9" hidden="1">'25년 9월'!$A$9:$D$9</definedName>
    <definedName name="_xlnm._FilterDatabase" localSheetId="12" hidden="1">'Data (2)'!$A$3:$AD$18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8" i="3" l="1"/>
  <c r="C48" i="3"/>
  <c r="D48" i="3"/>
  <c r="E48" i="3"/>
  <c r="F48" i="3"/>
  <c r="B49" i="3"/>
  <c r="C49" i="3"/>
  <c r="D49" i="3"/>
  <c r="E49" i="3"/>
  <c r="F49" i="3"/>
  <c r="F47" i="3"/>
  <c r="E47" i="3"/>
  <c r="D47" i="3"/>
  <c r="C47" i="3"/>
  <c r="B47" i="3"/>
  <c r="K42" i="2"/>
  <c r="K41" i="2"/>
  <c r="K40" i="2"/>
  <c r="K39" i="2"/>
  <c r="K38" i="2"/>
  <c r="K37" i="2"/>
  <c r="AH17" i="2"/>
  <c r="AH16" i="2"/>
  <c r="AH15" i="2"/>
  <c r="AH14" i="2"/>
  <c r="AH13" i="2"/>
  <c r="AH12" i="2"/>
  <c r="AH11" i="2"/>
  <c r="AH10" i="2"/>
  <c r="AH6" i="2"/>
  <c r="AH5" i="2"/>
  <c r="K36" i="2"/>
  <c r="K35" i="2"/>
  <c r="K34" i="2"/>
  <c r="K33" i="2"/>
  <c r="K32" i="2"/>
  <c r="K31" i="2"/>
  <c r="K28" i="2"/>
  <c r="K29" i="2"/>
  <c r="K30" i="2"/>
  <c r="K25" i="2"/>
  <c r="K26" i="2"/>
  <c r="K27" i="2"/>
  <c r="D56" i="3" l="1"/>
  <c r="D57" i="3" s="1"/>
  <c r="D54" i="3"/>
  <c r="D55" i="3" s="1"/>
  <c r="C58" i="3"/>
  <c r="G56" i="3"/>
  <c r="G57" i="3" s="1"/>
  <c r="G54" i="3"/>
  <c r="G55" i="3" s="1"/>
  <c r="F54" i="3"/>
  <c r="F55" i="3" s="1"/>
  <c r="D58" i="3"/>
  <c r="D59" i="3" s="1"/>
  <c r="C56" i="3"/>
  <c r="E54" i="3"/>
  <c r="E55" i="3" s="1"/>
  <c r="K19" i="2"/>
  <c r="K20" i="2"/>
  <c r="K21" i="2"/>
  <c r="K22" i="2"/>
  <c r="K23" i="2"/>
  <c r="K24" i="2"/>
  <c r="K18" i="11"/>
  <c r="K14" i="11"/>
  <c r="K10" i="11"/>
  <c r="K17" i="11"/>
  <c r="K13" i="11"/>
  <c r="K6" i="11"/>
  <c r="Z16" i="11"/>
  <c r="Y16" i="11"/>
  <c r="X16" i="11"/>
  <c r="W16" i="11"/>
  <c r="V16" i="11"/>
  <c r="U16" i="11"/>
  <c r="K16" i="11"/>
  <c r="Z12" i="11"/>
  <c r="Y12" i="11"/>
  <c r="X12" i="11"/>
  <c r="W12" i="11"/>
  <c r="V12" i="11"/>
  <c r="U12" i="11"/>
  <c r="K12" i="11"/>
  <c r="Z5" i="11"/>
  <c r="Y5" i="11"/>
  <c r="X5" i="11"/>
  <c r="W5" i="11"/>
  <c r="V5" i="11"/>
  <c r="U5" i="11"/>
  <c r="K5" i="11"/>
  <c r="K15" i="11"/>
  <c r="K11" i="11"/>
  <c r="K4" i="11"/>
  <c r="Z12" i="2"/>
  <c r="Z11" i="2"/>
  <c r="Z10" i="2"/>
  <c r="Y12" i="2"/>
  <c r="Y11" i="2"/>
  <c r="Y10" i="2"/>
  <c r="X12" i="2"/>
  <c r="X11" i="2"/>
  <c r="X10" i="2"/>
  <c r="W12" i="2"/>
  <c r="W11" i="2"/>
  <c r="W10" i="2"/>
  <c r="V12" i="2"/>
  <c r="V11" i="2"/>
  <c r="V10" i="2"/>
  <c r="U12" i="2"/>
  <c r="U11" i="2"/>
  <c r="U10" i="2"/>
  <c r="C54" i="3"/>
  <c r="C55" i="3" s="1"/>
  <c r="K16" i="2"/>
  <c r="K17" i="2"/>
  <c r="K18" i="2"/>
  <c r="G58" i="3"/>
  <c r="G59" i="3" s="1"/>
  <c r="F56" i="3"/>
  <c r="F57" i="3" s="1"/>
  <c r="F58" i="3"/>
  <c r="F59" i="3" s="1"/>
  <c r="K13" i="2"/>
  <c r="K14" i="2"/>
  <c r="K15" i="2"/>
  <c r="E56" i="3"/>
  <c r="E57" i="3" s="1"/>
  <c r="E58" i="3"/>
  <c r="E59" i="3" s="1"/>
  <c r="C59" i="3" l="1"/>
  <c r="C57" i="3"/>
  <c r="K12" i="2"/>
  <c r="K11" i="2"/>
  <c r="K10" i="2"/>
  <c r="K5" i="2"/>
  <c r="K6" i="2"/>
  <c r="K4" i="2"/>
  <c r="B65" i="3" l="1"/>
  <c r="C65" i="3" s="1"/>
  <c r="B66" i="3"/>
  <c r="C66" i="3" s="1"/>
  <c r="B64" i="3"/>
  <c r="C64"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D3" authorId="0" shapeId="0" xr:uid="{2907DE1F-4A5D-4A0A-BAC1-879561786CD9}">
      <text>
        <r>
          <rPr>
            <b/>
            <sz val="9"/>
            <color indexed="81"/>
            <rFont val="돋움"/>
            <family val="3"/>
            <charset val="129"/>
          </rPr>
          <t>측정항목에서 누락,
'진주만' 해양 측정망 데이터 8월 평균치 적용</t>
        </r>
      </text>
    </comment>
    <comment ref="E3" authorId="0" shapeId="0" xr:uid="{707175EB-5EF8-4D90-90B1-653119312723}">
      <text>
        <r>
          <rPr>
            <b/>
            <sz val="9"/>
            <color indexed="81"/>
            <rFont val="돋움"/>
            <family val="3"/>
            <charset val="129"/>
          </rPr>
          <t>측정항목에서 누락,
'진주만' 해양 측정망 데이터 8월 평균치 적용</t>
        </r>
      </text>
    </comment>
    <comment ref="J3" authorId="0" shapeId="0" xr:uid="{E1ED2DE3-D7C8-4FA4-BBC9-E0C634F6CDF4}">
      <text>
        <r>
          <rPr>
            <b/>
            <sz val="9"/>
            <color indexed="81"/>
            <rFont val="돋움"/>
            <family val="3"/>
            <charset val="129"/>
          </rPr>
          <t>용존산소 포화농도 참고</t>
        </r>
      </text>
    </comment>
    <comment ref="K3" authorId="0" shapeId="0" xr:uid="{3A0C1BC1-6611-4B7E-AC99-7FC4995ABE71}">
      <text>
        <r>
          <rPr>
            <b/>
            <sz val="9"/>
            <color indexed="81"/>
            <rFont val="돋움"/>
            <family val="3"/>
            <charset val="129"/>
          </rPr>
          <t>계산</t>
        </r>
      </text>
    </comment>
    <comment ref="O3" authorId="0" shapeId="0" xr:uid="{90DDE00E-700B-4B59-9727-68439C7E7C54}">
      <text>
        <r>
          <rPr>
            <b/>
            <sz val="9"/>
            <color indexed="81"/>
            <rFont val="Tahoma"/>
            <family val="2"/>
          </rPr>
          <t>USER:</t>
        </r>
        <r>
          <rPr>
            <sz val="9"/>
            <color indexed="81"/>
            <rFont val="Tahoma"/>
            <family val="2"/>
          </rPr>
          <t xml:space="preserve">
7</t>
        </r>
        <r>
          <rPr>
            <sz val="9"/>
            <color indexed="81"/>
            <rFont val="돋움"/>
            <family val="3"/>
            <charset val="129"/>
          </rPr>
          <t>월</t>
        </r>
        <r>
          <rPr>
            <sz val="9"/>
            <color indexed="81"/>
            <rFont val="Tahoma"/>
            <family val="2"/>
          </rPr>
          <t xml:space="preserve"> </t>
        </r>
        <r>
          <rPr>
            <sz val="9"/>
            <color indexed="81"/>
            <rFont val="돋움"/>
            <family val="3"/>
            <charset val="129"/>
          </rPr>
          <t>측정값은</t>
        </r>
        <r>
          <rPr>
            <sz val="9"/>
            <color indexed="81"/>
            <rFont val="Tahoma"/>
            <family val="2"/>
          </rPr>
          <t xml:space="preserve"> DTN</t>
        </r>
        <r>
          <rPr>
            <sz val="9"/>
            <color indexed="81"/>
            <rFont val="돋움"/>
            <family val="3"/>
            <charset val="129"/>
          </rPr>
          <t>으로</t>
        </r>
        <r>
          <rPr>
            <sz val="9"/>
            <color indexed="81"/>
            <rFont val="Tahoma"/>
            <family val="2"/>
          </rPr>
          <t xml:space="preserve"> </t>
        </r>
        <r>
          <rPr>
            <sz val="9"/>
            <color indexed="81"/>
            <rFont val="돋움"/>
            <family val="3"/>
            <charset val="129"/>
          </rPr>
          <t>측정됨</t>
        </r>
      </text>
    </comment>
    <comment ref="R3" authorId="0" shapeId="0" xr:uid="{F65D33F6-C768-472B-A8A0-F3FB32A2800D}">
      <text>
        <r>
          <rPr>
            <b/>
            <sz val="9"/>
            <color indexed="81"/>
            <rFont val="Tahoma"/>
            <family val="2"/>
          </rPr>
          <t>USER:</t>
        </r>
        <r>
          <rPr>
            <sz val="9"/>
            <color indexed="81"/>
            <rFont val="Tahoma"/>
            <family val="2"/>
          </rPr>
          <t xml:space="preserve">
8</t>
        </r>
        <r>
          <rPr>
            <sz val="9"/>
            <color indexed="81"/>
            <rFont val="돋움"/>
            <family val="3"/>
            <charset val="129"/>
          </rPr>
          <t>월</t>
        </r>
        <r>
          <rPr>
            <sz val="9"/>
            <color indexed="81"/>
            <rFont val="Tahoma"/>
            <family val="2"/>
          </rPr>
          <t xml:space="preserve"> </t>
        </r>
        <r>
          <rPr>
            <sz val="9"/>
            <color indexed="81"/>
            <rFont val="돋움"/>
            <family val="3"/>
            <charset val="129"/>
          </rPr>
          <t>측정값은</t>
        </r>
        <r>
          <rPr>
            <sz val="9"/>
            <color indexed="81"/>
            <rFont val="Tahoma"/>
            <family val="2"/>
          </rPr>
          <t xml:space="preserve"> DTP</t>
        </r>
        <r>
          <rPr>
            <sz val="9"/>
            <color indexed="81"/>
            <rFont val="돋움"/>
            <family val="3"/>
            <charset val="129"/>
          </rPr>
          <t>로</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D3" authorId="0" shapeId="0" xr:uid="{F2C79A06-5D32-4E21-B3CD-F634001817F5}">
      <text>
        <r>
          <rPr>
            <b/>
            <sz val="9"/>
            <color indexed="81"/>
            <rFont val="돋움"/>
            <family val="3"/>
            <charset val="129"/>
          </rPr>
          <t>측정항목에서 누락,
'진주만' 해양 측정망 데이터 8월 평균치 적용</t>
        </r>
      </text>
    </comment>
    <comment ref="E3" authorId="0" shapeId="0" xr:uid="{AA3B0A42-10E2-46E4-A98A-13F114601FE5}">
      <text>
        <r>
          <rPr>
            <b/>
            <sz val="9"/>
            <color indexed="81"/>
            <rFont val="돋움"/>
            <family val="3"/>
            <charset val="129"/>
          </rPr>
          <t>측정항목에서 누락,
'진주만' 해양 측정망 데이터 8월 평균치 적용</t>
        </r>
      </text>
    </comment>
    <comment ref="J3" authorId="0" shapeId="0" xr:uid="{7185EB69-4FFB-429F-878F-F23BA43D0C3F}">
      <text>
        <r>
          <rPr>
            <b/>
            <sz val="9"/>
            <color indexed="81"/>
            <rFont val="돋움"/>
            <family val="3"/>
            <charset val="129"/>
          </rPr>
          <t>용존산소 포화농도 참고</t>
        </r>
      </text>
    </comment>
    <comment ref="K3" authorId="0" shapeId="0" xr:uid="{1A088E2D-A1DC-4FB9-BBBD-4556AB859A28}">
      <text>
        <r>
          <rPr>
            <b/>
            <sz val="9"/>
            <color indexed="81"/>
            <rFont val="돋움"/>
            <family val="3"/>
            <charset val="129"/>
          </rPr>
          <t>계산</t>
        </r>
      </text>
    </comment>
    <comment ref="O3" authorId="0" shapeId="0" xr:uid="{3A5165FC-6ED4-4345-8FFE-72C31F1E8CC2}">
      <text>
        <r>
          <rPr>
            <b/>
            <sz val="9"/>
            <color indexed="81"/>
            <rFont val="Tahoma"/>
            <family val="2"/>
          </rPr>
          <t>USER:</t>
        </r>
        <r>
          <rPr>
            <sz val="9"/>
            <color indexed="81"/>
            <rFont val="Tahoma"/>
            <family val="2"/>
          </rPr>
          <t xml:space="preserve">
7</t>
        </r>
        <r>
          <rPr>
            <sz val="9"/>
            <color indexed="81"/>
            <rFont val="돋움"/>
            <family val="3"/>
            <charset val="129"/>
          </rPr>
          <t>월</t>
        </r>
        <r>
          <rPr>
            <sz val="9"/>
            <color indexed="81"/>
            <rFont val="Tahoma"/>
            <family val="2"/>
          </rPr>
          <t xml:space="preserve"> </t>
        </r>
        <r>
          <rPr>
            <sz val="9"/>
            <color indexed="81"/>
            <rFont val="돋움"/>
            <family val="3"/>
            <charset val="129"/>
          </rPr>
          <t>측정값은</t>
        </r>
        <r>
          <rPr>
            <sz val="9"/>
            <color indexed="81"/>
            <rFont val="Tahoma"/>
            <family val="2"/>
          </rPr>
          <t xml:space="preserve"> DTN</t>
        </r>
        <r>
          <rPr>
            <sz val="9"/>
            <color indexed="81"/>
            <rFont val="돋움"/>
            <family val="3"/>
            <charset val="129"/>
          </rPr>
          <t>으로</t>
        </r>
        <r>
          <rPr>
            <sz val="9"/>
            <color indexed="81"/>
            <rFont val="Tahoma"/>
            <family val="2"/>
          </rPr>
          <t xml:space="preserve"> </t>
        </r>
        <r>
          <rPr>
            <sz val="9"/>
            <color indexed="81"/>
            <rFont val="돋움"/>
            <family val="3"/>
            <charset val="129"/>
          </rPr>
          <t>측정됨</t>
        </r>
      </text>
    </comment>
    <comment ref="R3" authorId="0" shapeId="0" xr:uid="{27084986-1583-4B7B-8296-0ED264032944}">
      <text>
        <r>
          <rPr>
            <b/>
            <sz val="9"/>
            <color indexed="81"/>
            <rFont val="Tahoma"/>
            <family val="2"/>
          </rPr>
          <t>USER:</t>
        </r>
        <r>
          <rPr>
            <sz val="9"/>
            <color indexed="81"/>
            <rFont val="Tahoma"/>
            <family val="2"/>
          </rPr>
          <t xml:space="preserve">
8</t>
        </r>
        <r>
          <rPr>
            <sz val="9"/>
            <color indexed="81"/>
            <rFont val="돋움"/>
            <family val="3"/>
            <charset val="129"/>
          </rPr>
          <t>월</t>
        </r>
        <r>
          <rPr>
            <sz val="9"/>
            <color indexed="81"/>
            <rFont val="Tahoma"/>
            <family val="2"/>
          </rPr>
          <t xml:space="preserve"> </t>
        </r>
        <r>
          <rPr>
            <sz val="9"/>
            <color indexed="81"/>
            <rFont val="돋움"/>
            <family val="3"/>
            <charset val="129"/>
          </rPr>
          <t>측정값은</t>
        </r>
        <r>
          <rPr>
            <sz val="9"/>
            <color indexed="81"/>
            <rFont val="Tahoma"/>
            <family val="2"/>
          </rPr>
          <t xml:space="preserve"> DTP</t>
        </r>
        <r>
          <rPr>
            <sz val="9"/>
            <color indexed="81"/>
            <rFont val="돋움"/>
            <family val="3"/>
            <charset val="129"/>
          </rPr>
          <t>로</t>
        </r>
        <r>
          <rPr>
            <sz val="9"/>
            <color indexed="81"/>
            <rFont val="Tahoma"/>
            <family val="2"/>
          </rPr>
          <t xml:space="preserve"> </t>
        </r>
      </text>
    </comment>
  </commentList>
</comments>
</file>

<file path=xl/sharedStrings.xml><?xml version="1.0" encoding="utf-8"?>
<sst xmlns="http://schemas.openxmlformats.org/spreadsheetml/2006/main" count="1556" uniqueCount="207">
  <si>
    <t>7월 BAT</t>
    <phoneticPr fontId="1" type="noConversion"/>
  </si>
  <si>
    <t>클로로필 a (1차)</t>
    <phoneticPr fontId="1" type="noConversion"/>
  </si>
  <si>
    <t>(mg/㎥)</t>
    <phoneticPr fontId="1" type="noConversion"/>
  </si>
  <si>
    <t>pH</t>
    <phoneticPr fontId="1" type="noConversion"/>
  </si>
  <si>
    <t>구분</t>
    <phoneticPr fontId="1" type="noConversion"/>
  </si>
  <si>
    <t>Point 1</t>
    <phoneticPr fontId="1" type="noConversion"/>
  </si>
  <si>
    <t>Point 2</t>
    <phoneticPr fontId="1" type="noConversion"/>
  </si>
  <si>
    <t>Point 3</t>
    <phoneticPr fontId="1" type="noConversion"/>
  </si>
  <si>
    <t>0.5m</t>
    <phoneticPr fontId="1" type="noConversion"/>
  </si>
  <si>
    <t>2m</t>
    <phoneticPr fontId="1" type="noConversion"/>
  </si>
  <si>
    <t>4m</t>
    <phoneticPr fontId="1" type="noConversion"/>
  </si>
  <si>
    <t>전기전도도</t>
    <phoneticPr fontId="1" type="noConversion"/>
  </si>
  <si>
    <t>(mS/cm)</t>
    <phoneticPr fontId="1" type="noConversion"/>
  </si>
  <si>
    <t>클로로필 a (2차)</t>
    <phoneticPr fontId="1" type="noConversion"/>
  </si>
  <si>
    <t>DO</t>
    <phoneticPr fontId="1" type="noConversion"/>
  </si>
  <si>
    <t>(mg/L)</t>
  </si>
  <si>
    <t>TSS</t>
    <phoneticPr fontId="1" type="noConversion"/>
  </si>
  <si>
    <t>투명도</t>
    <phoneticPr fontId="1" type="noConversion"/>
  </si>
  <si>
    <t>(cm)</t>
    <phoneticPr fontId="1" type="noConversion"/>
  </si>
  <si>
    <t>VSS</t>
    <phoneticPr fontId="1" type="noConversion"/>
  </si>
  <si>
    <t>TOC</t>
    <phoneticPr fontId="1" type="noConversion"/>
  </si>
  <si>
    <t>Conc. (mg/L)</t>
    <phoneticPr fontId="1" type="noConversion"/>
  </si>
  <si>
    <t>DTP</t>
    <phoneticPr fontId="1" type="noConversion"/>
  </si>
  <si>
    <t>(mg/L)</t>
    <phoneticPr fontId="1" type="noConversion"/>
  </si>
  <si>
    <t>DTN</t>
  </si>
  <si>
    <t>구분</t>
  </si>
  <si>
    <t>Point 1</t>
  </si>
  <si>
    <t>Point 2</t>
  </si>
  <si>
    <t>Point 3</t>
  </si>
  <si>
    <t>0.5m</t>
  </si>
  <si>
    <t>2m</t>
  </si>
  <si>
    <t>4m</t>
  </si>
  <si>
    <t>지점명</t>
    <phoneticPr fontId="1" type="noConversion"/>
  </si>
  <si>
    <t>일자</t>
    <phoneticPr fontId="1" type="noConversion"/>
  </si>
  <si>
    <t>차수</t>
    <phoneticPr fontId="1" type="noConversion"/>
  </si>
  <si>
    <t>전기전도도(mS/cm)</t>
    <phoneticPr fontId="1" type="noConversion"/>
  </si>
  <si>
    <t>투명도(cm)</t>
    <phoneticPr fontId="1" type="noConversion"/>
  </si>
  <si>
    <t>DO(mg/L)</t>
    <phoneticPr fontId="1" type="noConversion"/>
  </si>
  <si>
    <t>WQI</t>
    <phoneticPr fontId="1" type="noConversion"/>
  </si>
  <si>
    <t>point 1</t>
    <phoneticPr fontId="1" type="noConversion"/>
  </si>
  <si>
    <t>point 2</t>
    <phoneticPr fontId="1" type="noConversion"/>
  </si>
  <si>
    <t>point 3</t>
    <phoneticPr fontId="1" type="noConversion"/>
  </si>
  <si>
    <t>클로로필a_0.5m(mg/㎥)</t>
    <phoneticPr fontId="1" type="noConversion"/>
  </si>
  <si>
    <t>클로로필a_2m(mg/㎥)</t>
    <phoneticPr fontId="1" type="noConversion"/>
  </si>
  <si>
    <t>클로로필a_4m(mg/㎥)</t>
    <phoneticPr fontId="1" type="noConversion"/>
  </si>
  <si>
    <t>TOC_0.5m(mg/L)</t>
    <phoneticPr fontId="1" type="noConversion"/>
  </si>
  <si>
    <t>TOC_2m(mg/L)</t>
    <phoneticPr fontId="1" type="noConversion"/>
  </si>
  <si>
    <t>TOC_4m(mg/L)</t>
    <phoneticPr fontId="1" type="noConversion"/>
  </si>
  <si>
    <t>-</t>
    <phoneticPr fontId="1" type="noConversion"/>
  </si>
  <si>
    <t>[해역별 수질등급기준(WQI)]</t>
    <phoneticPr fontId="1" type="noConversion"/>
  </si>
  <si>
    <t>우리나라 해양환경 특성에 적합한 종합적인 해역수질평가 기준 설정을 위해 해역을 해류, 조석, 탁도, 수심 등을 기준으로 다섯 가지의 생태구(동해, 대한해협, 서남해역, 서해중부, 제주 생태구)로 구분하고 부영양화의 원인항목(용존 무기질소(DIN), 용존 무기인(DIP)과 일차반응항목(클로로필(Chl-a), 투명도(SD))과 이차반응항목(저층 용존산소 포화도(DO))에 해당하는 항목들을 평가항목으로 계산된 수질등급기준</t>
    <phoneticPr fontId="1" type="noConversion"/>
  </si>
  <si>
    <t>◇ 해역별 수질등급 기준[해양수산부 고시 제2018-10호, 2018.01.23.]</t>
    <phoneticPr fontId="1" type="noConversion"/>
  </si>
  <si>
    <t>등급</t>
    <phoneticPr fontId="1" type="noConversion"/>
  </si>
  <si>
    <t>I(매우 좋음)</t>
    <phoneticPr fontId="1" type="noConversion"/>
  </si>
  <si>
    <t>II(좋음)</t>
    <phoneticPr fontId="1" type="noConversion"/>
  </si>
  <si>
    <t>III(보통)</t>
    <phoneticPr fontId="1" type="noConversion"/>
  </si>
  <si>
    <t>IV(나쁨)</t>
    <phoneticPr fontId="1" type="noConversion"/>
  </si>
  <si>
    <t>V(아주 나쁨)</t>
    <phoneticPr fontId="1" type="noConversion"/>
  </si>
  <si>
    <t>23 이하</t>
    <phoneticPr fontId="1" type="noConversion"/>
  </si>
  <si>
    <t>24-33</t>
    <phoneticPr fontId="1" type="noConversion"/>
  </si>
  <si>
    <t>34-46</t>
    <phoneticPr fontId="1" type="noConversion"/>
  </si>
  <si>
    <t>47-59</t>
    <phoneticPr fontId="1" type="noConversion"/>
  </si>
  <si>
    <t>60 이상</t>
    <phoneticPr fontId="1" type="noConversion"/>
  </si>
  <si>
    <t>WQI = 10 x [저층 산소포화도(DO)] + 6 x [(식물플랑크톤 농도(Chl-a) + 투명도(SD))/2] + 4 x [(용존무기질소농도(DIN) + 용존무기인 농도(DIP))/2]</t>
    <phoneticPr fontId="1" type="noConversion"/>
  </si>
  <si>
    <t>◇ 수질평가지수 계산 방법(수질평가지수 항목별 점수를 이용하여 계산)</t>
    <phoneticPr fontId="1" type="noConversion"/>
  </si>
  <si>
    <t>생태구역</t>
  </si>
  <si>
    <t>표층Chl-a (µg/L)</t>
  </si>
  <si>
    <t>저층 DO (포화도,%)</t>
  </si>
  <si>
    <t>표층DIN (µg/L)</t>
  </si>
  <si>
    <t>표층DIP (µg/L)</t>
  </si>
  <si>
    <t>투명도 (m)</t>
  </si>
  <si>
    <t>동해</t>
  </si>
  <si>
    <t>대한해협</t>
  </si>
  <si>
    <t>서남해역</t>
  </si>
  <si>
    <t>서해중부</t>
  </si>
  <si>
    <t>제주</t>
  </si>
  <si>
    <t>◇ 수질평가지수 항목의 해역별 기준값</t>
    <phoneticPr fontId="1" type="noConversion"/>
  </si>
  <si>
    <t>항목별 점수</t>
  </si>
  <si>
    <t>Chl-a(µg/L), DIN(µg/L), DIP(µg/L)</t>
  </si>
  <si>
    <t>DO(포화도, %), 투명도(m)</t>
  </si>
  <si>
    <t>기준값 이하</t>
  </si>
  <si>
    <t>기준값 이상</t>
  </si>
  <si>
    <t>&lt; 기준값 + 0.10×기준값</t>
  </si>
  <si>
    <t>&gt; 기준값 - 0.10×기준값</t>
  </si>
  <si>
    <t>&lt; 기준값 + 0.25×기준값</t>
  </si>
  <si>
    <t>&gt; 기준값 - 0.25×기준값</t>
  </si>
  <si>
    <t>&lt; 기준값 + 0.50×기준값</t>
  </si>
  <si>
    <t>&gt; 기준값 - 0.50×기준값</t>
  </si>
  <si>
    <t>≥ 기준값 + 0.50×기준값</t>
  </si>
  <si>
    <t>≤ 기준값 - 0.50×기준값</t>
  </si>
  <si>
    <t>◇ 수질평가지수 항목별 점수</t>
    <phoneticPr fontId="1" type="noConversion"/>
  </si>
  <si>
    <t>◇ 대한해협 생태구역 항목별 점수</t>
    <phoneticPr fontId="1" type="noConversion"/>
  </si>
  <si>
    <t>Chl-a(µg/L)</t>
  </si>
  <si>
    <t>DIN(µg/L)</t>
  </si>
  <si>
    <t>DIP(µg/L)</t>
  </si>
  <si>
    <t>DO(포화도, %)</t>
  </si>
  <si>
    <t>투명도(m)</t>
  </si>
  <si>
    <t>&lt; 6.3</t>
  </si>
  <si>
    <t>&lt; 220</t>
  </si>
  <si>
    <t>&lt; 35</t>
  </si>
  <si>
    <t>&gt; 90</t>
  </si>
  <si>
    <t>&gt; 2.5</t>
  </si>
  <si>
    <t>&lt; 6.93</t>
  </si>
  <si>
    <t>&lt; 242</t>
  </si>
  <si>
    <t>&lt; 38.50</t>
  </si>
  <si>
    <t>&gt; 81</t>
  </si>
  <si>
    <t>&gt; 2.25</t>
  </si>
  <si>
    <t>&lt; 7.88</t>
  </si>
  <si>
    <t>&lt; 275</t>
  </si>
  <si>
    <t>&lt; 43.75</t>
  </si>
  <si>
    <t>&gt; 67.5</t>
  </si>
  <si>
    <t>&gt; 1.88</t>
  </si>
  <si>
    <t>&lt; 9.45</t>
  </si>
  <si>
    <t>&lt; 330</t>
  </si>
  <si>
    <t>&lt; 52.50</t>
  </si>
  <si>
    <t>&gt; 45</t>
  </si>
  <si>
    <t>&gt; 1.25</t>
  </si>
  <si>
    <t>≥ 9.45</t>
  </si>
  <si>
    <t>≥ 330</t>
  </si>
  <si>
    <t>≥ 52.50</t>
  </si>
  <si>
    <t>≤ 45</t>
  </si>
  <si>
    <t>≤ 1.25</t>
  </si>
  <si>
    <t>◇ 항목별 점수 산출</t>
    <phoneticPr fontId="1" type="noConversion"/>
  </si>
  <si>
    <t>측정결과</t>
    <phoneticPr fontId="1" type="noConversion"/>
  </si>
  <si>
    <t>항목별 점수</t>
    <phoneticPr fontId="1" type="noConversion"/>
  </si>
  <si>
    <t>수온(℃)</t>
    <phoneticPr fontId="1" type="noConversion"/>
  </si>
  <si>
    <t>용존산소포화도(%)</t>
    <phoneticPr fontId="1" type="noConversion"/>
  </si>
  <si>
    <t>용존산소포화농도(mg/L)</t>
    <phoneticPr fontId="1" type="noConversion"/>
  </si>
  <si>
    <t>검출한계 이하</t>
    <phoneticPr fontId="1" type="noConversion"/>
  </si>
  <si>
    <t>◇ WQI 결과</t>
    <phoneticPr fontId="1" type="noConversion"/>
  </si>
  <si>
    <t>수질 등급</t>
    <phoneticPr fontId="1" type="noConversion"/>
  </si>
  <si>
    <t>값 입력 셀</t>
    <phoneticPr fontId="1" type="noConversion"/>
  </si>
  <si>
    <t>자동 산출</t>
    <phoneticPr fontId="1" type="noConversion"/>
  </si>
  <si>
    <t>[분석 결과]</t>
    <phoneticPr fontId="1" type="noConversion"/>
  </si>
  <si>
    <t>지점</t>
  </si>
  <si>
    <t>경도(Longitude)</t>
  </si>
  <si>
    <t>①</t>
  </si>
  <si>
    <t>②</t>
  </si>
  <si>
    <t>③</t>
  </si>
  <si>
    <t>위도(Latitude)</t>
    <phoneticPr fontId="1" type="noConversion"/>
  </si>
  <si>
    <t>염도</t>
    <phoneticPr fontId="1" type="noConversion"/>
  </si>
  <si>
    <t>PSU</t>
    <phoneticPr fontId="1" type="noConversion"/>
  </si>
  <si>
    <t>수온</t>
    <phoneticPr fontId="1" type="noConversion"/>
  </si>
  <si>
    <t>°c</t>
    <phoneticPr fontId="1" type="noConversion"/>
  </si>
  <si>
    <t>DIN_0.5m(mg/L)</t>
  </si>
  <si>
    <t>DIN_2m(mg/L)</t>
  </si>
  <si>
    <t>DIN_4m(mg/L)</t>
  </si>
  <si>
    <t>DIP_2m(mg/L)</t>
  </si>
  <si>
    <t>DIP_4m(mg/L)</t>
  </si>
  <si>
    <t>보통(III)</t>
    <phoneticPr fontId="1" type="noConversion"/>
  </si>
  <si>
    <t>나쁨(IV)</t>
    <phoneticPr fontId="1" type="noConversion"/>
  </si>
  <si>
    <t xml:space="preserve"> </t>
    <phoneticPr fontId="1" type="noConversion"/>
  </si>
  <si>
    <t>8월 BAT</t>
    <phoneticPr fontId="1" type="noConversion"/>
  </si>
  <si>
    <t>클로로필 a</t>
    <phoneticPr fontId="1" type="noConversion"/>
  </si>
  <si>
    <t xml:space="preserve">   </t>
    <phoneticPr fontId="1" type="noConversion"/>
  </si>
  <si>
    <t>(PSU)</t>
    <phoneticPr fontId="1" type="noConversion"/>
  </si>
  <si>
    <t>(°c)</t>
    <phoneticPr fontId="1" type="noConversion"/>
  </si>
  <si>
    <t>DIN</t>
    <phoneticPr fontId="1" type="noConversion"/>
  </si>
  <si>
    <t>DIP</t>
    <phoneticPr fontId="1" type="noConversion"/>
  </si>
  <si>
    <t>표층 DIN(µg/L)</t>
    <phoneticPr fontId="1" type="noConversion"/>
  </si>
  <si>
    <t>표층 DIP(µg/L)</t>
    <phoneticPr fontId="1" type="noConversion"/>
  </si>
  <si>
    <t>표층 Chl-a(µg/L)</t>
    <phoneticPr fontId="1" type="noConversion"/>
  </si>
  <si>
    <t>DIN_0.5m(mg/L)</t>
    <phoneticPr fontId="1" type="noConversion"/>
  </si>
  <si>
    <t>DIP_0.5m(mg/L)</t>
    <phoneticPr fontId="1" type="noConversion"/>
  </si>
  <si>
    <t>◇ 측정 결과</t>
    <phoneticPr fontId="1" type="noConversion"/>
  </si>
  <si>
    <t>1. 측정일자: 2025.7.28
2. 측정지점: 총 3개지점
3. 측정항목: 투명도 외 11개 항목(일부 항목 0.5m, 2m, 4m 수심별 측정)
4. 측정결과
  - DIN, DIP 분석이 아닌 DTN(용존총질소), DTP(용존총인)으로 분석됨
  - DTN과 DTP를 DIN(용존무기질소), DIP(용존무기인)으로 간주하여 산정함
  - 따라서, 실제 DIN, DIP 값보다 높은 값이 적용되었으며, 측정된 값을 기준으로 본다면 모두 매우 높게 나타나 영양염류의 농도가 높은 것으로 보임
  - 클로로필 a의 경우 검출한계이하로 지속적인 모니터링을 통해 탁도 영향 여부에 대해 확인이 필요함
  - 투명도의 경우 매우 낮으며, 부유물질 농도가 높거나, 조류 번성 가능성이 높은 상태로 보임
  - DO의 경우 과포화 상태로 나타남
  - WQI 산정 결과 point 1, 2 에서는 '보통(III), point 3에서 '나쁨(IV)' 수준을 나타남
  - 측정일(7/18~20) 이전 집중호우로 인해 남강댐 방류가 있었으며, 방류로 인해 유기물, 부유물질이 유입되는 등 수질에 영향을 미친 것으로 보임
  - 지속적인 모니터링이 요구됨</t>
    <phoneticPr fontId="1" type="noConversion"/>
  </si>
  <si>
    <t>1. 측정일자: 2025.8.21
2. 측정지점: 총 3개지점
3. 측정항목: 투명도 외 11개 항목(일부 항목 0.5m, 2m, 4m 수심별 측정)
4. 측정결과
  - WQI 산정 결과 point 1, 2 에서는 '보통(III), point 3에서 '나쁨(IV)' 수준을 나타남(7월 결과와 동일)
  - 7월 대비 8월의 TSS, VSS가 매우 감소하였으며 8월 투명도 값이 증가함 → 부유물질, 유기물질 감소, 탁도가 감소함
  - 클로로필a의 경우 7월 측정값이 검출되지 않은 반면, point 1, 2에서는 비슷한 수준으로 나타났으며 point 3는 상대적으로 높게 나타남
  - DIN은 7월 대비 절반 수준으로 감소하였으나, 7월의 측정값이 DTN으로 측정되어 정확한 비교가 어려움
  - 다만, 8월은 조류 번성으로 인한 질소소비로 인해 DIN이 감소한 것으로 보임
  - DIP의 경우 7월 대비 전지점에서 감소하였으며 조류 번성으로 인을 소비한 것으로 보임
  - 7월보다 안정화된 값을 보이나 지속적인 모니터링이 요구됨</t>
    <phoneticPr fontId="1" type="noConversion"/>
  </si>
  <si>
    <t>9월 BAT</t>
    <phoneticPr fontId="1" type="noConversion"/>
  </si>
  <si>
    <t>1. 측정일자: 2025.09.26
2. 측정지점: 총 3개지점
3. 측정항목: 투명도 외 11개 항목(일부 항목 0.5m, 2m, 4m 수심별 측정)
4. 측정결과
  - WQI 산정 결과 point 1, 2 에서는 '나쁨(IV), point 3에서 '보통(III)' 수준을 나타냄
  - TSS, VSS가 매우 감소하였으며 9월 투명도 값이 증가함 → 부유물질, 유기물질 감소, 탁도가 감소함, 부유물질 및 유기물질의 제거 및 퇴적의 결과로 예상됨
  - 클로로필a의 경우 전월 대비 매우 낮게 나타남 → 조류 성장 활동 약화(영양염류 감소, 탁도 저하와 관련)
  - DIN은 0.5m, 4m에서 전월대비 절반 이상에 해당하는 수치로 감소함 → 질소계 유입 저하 또는 식물성 플랑크톤의 흡수 증가가 예상됨
  - DIP의 경우 전월대비 증가한 것으로 나타남→ 추후 지속적인 모니터링 필요함
  - 부유물질과 영양염류의 농도가 감소하고 투명도가 증가함에 따라 전월대비 수질이 개선된 양상을 보임
  - 다만, WQI 평가에서는 '보통~나쁨' 수준으로 나타났는데, 잔류 유기물질, 인 농도 증가, 용존산소 저하 가능성으로 보임</t>
    <phoneticPr fontId="1" type="noConversion"/>
  </si>
  <si>
    <t>10월</t>
    <phoneticPr fontId="1" type="noConversion"/>
  </si>
  <si>
    <t>TSS_0.5m(mg/L)</t>
    <phoneticPr fontId="1" type="noConversion"/>
  </si>
  <si>
    <t>TSS_2m(mg/L)</t>
    <phoneticPr fontId="1" type="noConversion"/>
  </si>
  <si>
    <t>TSS_4m(mg/L)</t>
    <phoneticPr fontId="1" type="noConversion"/>
  </si>
  <si>
    <t>VSS_0.5m(mg/L)</t>
    <phoneticPr fontId="1" type="noConversion"/>
  </si>
  <si>
    <t>VSS_2m(mg/L)</t>
    <phoneticPr fontId="1" type="noConversion"/>
  </si>
  <si>
    <t>VSS_4m(mg/L)</t>
    <phoneticPr fontId="1" type="noConversion"/>
  </si>
  <si>
    <t>1. 측정일자: 2025.10.26
2. 측정지점: 총 3개지점
3. 측정항목: 투명도 외 11개 항목(일부 항목 0.5m, 2m, 4m 수심별 측정)
4. 측정결과
  - WQI 산정 결과 모든 지점에서 '보통(III)' 수준을 나타냄, 전월 대비 수질이 개선
  - 대체로 대부분의 항목에서 전월과 유사한 수준으로 나타남
  - DIN의 경우 모든 지점에서 전월 대비 큰 폭으로 증가함 → 질소 부하가 급격히 높아짐
  - 전월 대비 측정값의 큰 차이가 없으나, 수온이 크게 떨어지면서, 계절적 특성이 반영된 결과로 보여짐</t>
    <phoneticPr fontId="1" type="noConversion"/>
  </si>
  <si>
    <t>11월</t>
    <phoneticPr fontId="1" type="noConversion"/>
  </si>
  <si>
    <t>12월</t>
    <phoneticPr fontId="1" type="noConversion"/>
  </si>
  <si>
    <t>1. 측정일자: 2025.11.24
2. 측정지점: 총 3개지점
3. 측정항목: 투명도 외 11개 항목(일부 항목 0.5m, 2m, 4m 수심별 측정)
4. 측정결과
  - WQI 산정 결과 모든 지점에서 '보통(III)' 수준
  - 대체로 대부분의 항목에서 전월과 유사한 수준으로 큰 증감이 발생하지 않음
  - DIN의 경우 모든 지점에서 전월 대비 큰 폭으로 감소함
  - 전월 대비 측정값의 큰 차이가 없으나, 수온이 크게 떨어지면서, 계절적 특성이 반영된 결과로 보여짐</t>
    <phoneticPr fontId="1" type="noConversion"/>
  </si>
  <si>
    <t>1. 측정일자: 2025.12.17
2. 측정지점: 총 3개지점
3. 측정항목: 투명도 외 11개 항목(일부 항목 0.5m, 2m, 4m 수심별 측정)
4. 측정결과
  - WQI 산정 결과 모든 지점에서 '보통(III)' 수준
  - 대체로 대부분의 항목에서 전월과 유사한 수준으로 큰 증감이 발생하지 않음
  - 전월 대비 측정값의 큰 차이가 없으며, WQI를 보통(III) 수준으로 유지함</t>
    <phoneticPr fontId="1" type="noConversion"/>
  </si>
  <si>
    <t>0..42</t>
    <phoneticPr fontId="1" type="noConversion"/>
  </si>
  <si>
    <t>2월</t>
    <phoneticPr fontId="1" type="noConversion"/>
  </si>
  <si>
    <t>`</t>
    <phoneticPr fontId="1" type="noConversion"/>
  </si>
  <si>
    <t>좋음(II)</t>
    <phoneticPr fontId="1" type="noConversion"/>
  </si>
  <si>
    <t>1. 측정일자: 2026.1.27
2. 측정지점: 총 3개지점
3. 측정항목: 투명도 외 11개 항목(일부 항목 0.5m, 2m, 4m 수심별 측정)
4. 측정결과
  - WQI 산정 결과 point 1, 3 지점에서 '좋음(II)' 수준
  - 대부분 측정항목에서 전월대비 값이 감소함
  - 계절적 요인이 반영된 것으로 보임</t>
    <phoneticPr fontId="1" type="noConversion"/>
  </si>
  <si>
    <t>1. 측정일자: 2026.2.23
2. 측정지점: 총 3개지점
3. 측정항목: 투명도 외 11개 항목(일부 항목 0.5m, 2m, 4m 수심별 측정)
4. 측정결과
  - WQI 산정 결과 모든 지점에서 '보통(III)' 수준
  - 대체로 대부분의 항목에서 전월 대비 측정값이 증가하였으나 '보통' 수준으로 나타남</t>
    <phoneticPr fontId="1" type="noConversion"/>
  </si>
  <si>
    <t>3월</t>
    <phoneticPr fontId="1" type="noConversion"/>
  </si>
  <si>
    <t>4월</t>
    <phoneticPr fontId="1" type="noConversion"/>
  </si>
  <si>
    <t>1. 측정일자: 2026.3.17
2. 측정지점: 총 3개지점
3. 측정항목: 투명도 외 11개 항목(일부 항목 0.5m, 2m, 4m 수심별 측정)
4. 측정결과
  - WQI 산정 결과 모든 지점에서 '보통(III)' 수준
  - 전월 대비 수온이 상승하고 클로로필-a, TSS, VSS가 소폭 증가함
  - 봄철로 접어들며 수온이 상승하고, 이에 따라 식물플랑크톤 활동 및 부유성 유기물 발생이 다소 증가한 영향으로 예상됨
  - DIN과 DIP는 전월 대비 감소하였으며, 이는 수온 상승에 따른 생물 활동 증가로 영양염류가 일부 소비된 결과로 예상됨</t>
    <phoneticPr fontId="1" type="noConversion"/>
  </si>
  <si>
    <t>1. 측정일자: 2026.4.20
2. 측정지점: 총 3개지점
3. 측정항목: 투명도 외 11개 항목(일부 항목 0.5m, 2m, 4m 수심별 측정)
4. 측정결과
  - WQI 산정 결과 모든 지점에서 '보통(III)' 수준
  - 전월 대비 수온이 상승하였고, TSS와 VSS도 증가함
  - 기온 상승과 함께 해역 내 부유물질 및 유기성 입자의 증가가 일부 반영된 것으로 예상됨
  - 클로로필-a와 TOC는 전월 대비 소폭 증가하여 봄철 수온 상승에 따른 식물플랑크톤 활동 증가와 유기물 축적 영향이 예상됨
  - 반면 DIN은 감소하고 DIP는 유사한 수준을 유지하여, 생물 활동에 따른 영양염 소비가 지속되는 것으로 보임</t>
    <phoneticPr fontId="1" type="noConversion"/>
  </si>
  <si>
    <t>2025년 7월</t>
    <phoneticPr fontId="1" type="noConversion"/>
  </si>
  <si>
    <t>2025년 8월</t>
  </si>
  <si>
    <t>2025년 9월</t>
  </si>
  <si>
    <t>2025년 10월</t>
  </si>
  <si>
    <t>2025년 11월</t>
  </si>
  <si>
    <t>2025년 9월</t>
    <phoneticPr fontId="1" type="noConversion"/>
  </si>
  <si>
    <t>2025년 12월</t>
  </si>
  <si>
    <t>2026년 1월</t>
    <phoneticPr fontId="1" type="noConversion"/>
  </si>
  <si>
    <t>2026년 2월</t>
  </si>
  <si>
    <t>2026년 3월</t>
  </si>
  <si>
    <t>2026년 4월</t>
  </si>
  <si>
    <t>5월</t>
    <phoneticPr fontId="1" type="noConversion"/>
  </si>
  <si>
    <t>클로로필a</t>
    <phoneticPr fontId="1" type="noConversion"/>
  </si>
  <si>
    <t>1. 측정일자: 2026.5.18
2. 측정지점: 총 3개지점
3. 측정항목: 투명도 외 11개 항목(일부 항목 0.5m, 2m, 4m 수심별 측정)
4. 측정결과
  - WQI 산정 결과 모든 지점에서 '나쁨(IV)' 수준
  - 전월 대비 수온이 상승하였고, TSS와 VSS도 감소함
  - 클로로필-a 증가와 DIN·DIP 감소가 동시에 확인되어, 5월에는 식물플랑크톤 생장에 따른 영양염류 소비 가능성이 있음
  - 향후 수온이 더 상승하는 6~8월에는 저산소 가능성 및 조류 증식 여부를 지속적으로 모니터링할 필요가 있음</t>
    <phoneticPr fontId="1" type="noConversion"/>
  </si>
  <si>
    <t>6월</t>
    <phoneticPr fontId="1" type="noConversion"/>
  </si>
  <si>
    <t>1. 측정일자: 2026.6.26
2. 측정지점: 총 3개지점
3. 측정항목: 투명도 외 11개 항목(일부 항목 0.5m, 2m, 4m 수심별 측정)
4. 측정결과
  - WQI 산정 결과 poin 1에서 '나쁨(IV)' 수준으로 나타남
  - 전월 대비 수온이 상승하였고, TSS와 VSS도 감소함
  - 클로로필-a와 TOC 증가와 DIN·DIP 감소가 동시에 확인되어, 5월에는 식물플랑크톤 생장에 따른 영양염류 소비 가능성이 있음
  - 높은 수온과 생물학적 활동 증가에 따라 DO가 소폭 감소하였으나, 계절적 변화로 평가됨</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</si>
</sst>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 #,##0_-;_-* &quot;-&quot;_-;_-@_-"/>
    <numFmt numFmtId="176" formatCode="_-* #,##0.000_-;\-* #,##0.000_-;_-* &quot;-&quot;_-;_-@_-"/>
    <numFmt numFmtId="177" formatCode="_-* #,##0.00_-;\-* #,##0.00_-;_-* &quot;-&quot;_-;_-@_-"/>
  </numFmts>
  <fonts count="20" x14ac:knownFonts="1">
    <font>
      <sz val="11"/>
      <color theme="1"/>
      <name val="맑은 고딕"/>
      <family val="2"/>
      <charset val="129"/>
      <scheme val="minor"/>
    </font>
    <font>
      <sz val="8"/>
      <name val="맑은 고딕"/>
      <family val="2"/>
      <charset val="129"/>
      <scheme val="minor"/>
    </font>
    <font>
      <sz val="11"/>
      <color theme="1"/>
      <name val="맑은 고딕"/>
      <family val="3"/>
      <charset val="129"/>
      <scheme val="minor"/>
    </font>
    <font>
      <b/>
      <sz val="11"/>
      <color theme="0"/>
      <name val="맑은 고딕"/>
      <family val="2"/>
      <charset val="129"/>
      <scheme val="minor"/>
    </font>
    <font>
      <b/>
      <sz val="11"/>
      <color theme="0"/>
      <name val="맑은 고딕"/>
      <family val="3"/>
      <charset val="129"/>
      <scheme val="minor"/>
    </font>
    <font>
      <sz val="11"/>
      <color theme="1"/>
      <name val="맑은 고딕"/>
      <family val="2"/>
      <charset val="129"/>
      <scheme val="minor"/>
    </font>
    <font>
      <b/>
      <sz val="11"/>
      <color theme="1"/>
      <name val="맑은 고딕"/>
      <family val="3"/>
      <charset val="129"/>
      <scheme val="minor"/>
    </font>
    <font>
      <b/>
      <sz val="16"/>
      <color theme="1"/>
      <name val="맑은 고딕"/>
      <family val="3"/>
      <charset val="129"/>
      <scheme val="minor"/>
    </font>
    <font>
      <sz val="11"/>
      <color theme="1"/>
      <name val="맑은 고딕"/>
      <family val="2"/>
      <scheme val="minor"/>
    </font>
    <font>
      <b/>
      <sz val="9"/>
      <color indexed="81"/>
      <name val="Tahoma"/>
      <family val="2"/>
    </font>
    <font>
      <b/>
      <sz val="9"/>
      <color indexed="81"/>
      <name val="돋움"/>
      <family val="3"/>
      <charset val="129"/>
    </font>
    <font>
      <b/>
      <sz val="10"/>
      <color rgb="FFFFFFFF"/>
      <name val="맑은 고딕"/>
      <family val="3"/>
      <charset val="129"/>
    </font>
    <font>
      <sz val="10"/>
      <color rgb="FF000000"/>
      <name val="맑은 고딕"/>
      <family val="3"/>
      <charset val="129"/>
    </font>
    <font>
      <sz val="11"/>
      <color rgb="FFFF0000"/>
      <name val="맑은 고딕"/>
      <family val="2"/>
      <charset val="129"/>
      <scheme val="minor"/>
    </font>
    <font>
      <sz val="9"/>
      <color indexed="81"/>
      <name val="Tahoma"/>
      <family val="2"/>
    </font>
    <font>
      <sz val="9"/>
      <color indexed="81"/>
      <name val="돋움"/>
      <family val="3"/>
      <charset val="129"/>
    </font>
    <font>
      <u/>
      <sz val="11"/>
      <color theme="10"/>
      <name val="맑은 고딕"/>
      <family val="2"/>
      <charset val="129"/>
      <scheme val="minor"/>
    </font>
    <font>
      <sz val="11"/>
      <color rgb="FF797152"/>
      <name val="Arial"/>
      <family val="2"/>
    </font>
    <font>
      <sz val="11"/>
      <color rgb="FF595960"/>
      <name val="Arial"/>
      <family val="2"/>
    </font>
    <font>
      <sz val="11"/>
      <name val="맑은 고딕"/>
      <family val="3"/>
      <charset val="129"/>
      <scheme val="minor"/>
    </font>
  </fonts>
  <fills count="15">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theme="9" tint="-0.249977111117893"/>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156082"/>
        <bgColor indexed="64"/>
      </patternFill>
    </fill>
    <fill>
      <patternFill patternType="solid">
        <fgColor rgb="FFCCD2D8"/>
        <bgColor indexed="64"/>
      </patternFill>
    </fill>
    <fill>
      <patternFill patternType="solid">
        <fgColor rgb="FFE7EAED"/>
        <bgColor indexed="64"/>
      </patternFill>
    </fill>
    <fill>
      <patternFill patternType="solid">
        <fgColor rgb="FFFFFF00"/>
        <bgColor indexed="64"/>
      </patternFill>
    </fill>
    <fill>
      <patternFill patternType="solid">
        <fgColor theme="0" tint="-0.499984740745262"/>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diagonalUp="1">
      <left/>
      <right style="thin">
        <color indexed="64"/>
      </right>
      <top style="thin">
        <color indexed="64"/>
      </top>
      <bottom/>
      <diagonal style="thin">
        <color indexed="64"/>
      </diagonal>
    </border>
    <border>
      <left style="thin">
        <color indexed="64"/>
      </left>
      <right style="thin">
        <color indexed="64"/>
      </right>
      <top style="thin">
        <color indexed="64"/>
      </top>
      <bottom style="thin">
        <color theme="4" tint="0.39997558519241921"/>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bottom/>
      <diagonal/>
    </border>
    <border>
      <left style="medium">
        <color rgb="FFFFFFFF"/>
      </left>
      <right style="medium">
        <color rgb="FFFFFFFF"/>
      </right>
      <top style="medium">
        <color rgb="FFFFFFFF"/>
      </top>
      <bottom style="thick">
        <color rgb="FFFFFFFF"/>
      </bottom>
      <diagonal/>
    </border>
    <border>
      <left style="medium">
        <color rgb="FFFFFFFF"/>
      </left>
      <right style="medium">
        <color rgb="FFFFFFFF"/>
      </right>
      <top style="thick">
        <color rgb="FFFFFFFF"/>
      </top>
      <bottom style="medium">
        <color rgb="FFFFFFFF"/>
      </bottom>
      <diagonal/>
    </border>
    <border>
      <left style="medium">
        <color rgb="FFFFFFFF"/>
      </left>
      <right style="medium">
        <color rgb="FFFFFFFF"/>
      </right>
      <top style="medium">
        <color rgb="FFFFFFFF"/>
      </top>
      <bottom style="medium">
        <color rgb="FFFFFFFF"/>
      </bottom>
      <diagonal/>
    </border>
    <border diagonalUp="1">
      <left/>
      <right style="thin">
        <color indexed="64"/>
      </right>
      <top style="thin">
        <color indexed="64"/>
      </top>
      <bottom style="thin">
        <color indexed="64"/>
      </bottom>
      <diagonal style="thin">
        <color indexed="64"/>
      </diagonal>
    </border>
  </borders>
  <cellStyleXfs count="5">
    <xf numFmtId="0" fontId="0" fillId="0" borderId="0">
      <alignment vertical="center"/>
    </xf>
    <xf numFmtId="41" fontId="5" fillId="0" borderId="0" applyFont="0" applyFill="0" applyBorder="0" applyAlignment="0" applyProtection="0">
      <alignment vertical="center"/>
    </xf>
    <xf numFmtId="9" fontId="5" fillId="0" borderId="0" applyFont="0" applyFill="0" applyBorder="0" applyAlignment="0" applyProtection="0">
      <alignment vertical="center"/>
    </xf>
    <xf numFmtId="0" fontId="8" fillId="0" borderId="0"/>
    <xf numFmtId="0" fontId="16" fillId="0" borderId="0" applyNumberFormat="0" applyFill="0" applyBorder="0" applyAlignment="0" applyProtection="0">
      <alignment vertical="center"/>
    </xf>
  </cellStyleXfs>
  <cellXfs count="117">
    <xf numFmtId="0" fontId="0" fillId="0" borderId="0" xfId="0">
      <alignment vertical="center"/>
    </xf>
    <xf numFmtId="0" fontId="0" fillId="6" borderId="3" xfId="0" applyFill="1" applyBorder="1">
      <alignment vertical="center"/>
    </xf>
    <xf numFmtId="0" fontId="0" fillId="6" borderId="4" xfId="0" applyFill="1" applyBorder="1">
      <alignment vertical="center"/>
    </xf>
    <xf numFmtId="0" fontId="0" fillId="4" borderId="10" xfId="0" applyFill="1" applyBorder="1">
      <alignment vertical="center"/>
    </xf>
    <xf numFmtId="0" fontId="0" fillId="0" borderId="0" xfId="0" applyAlignment="1">
      <alignment horizontal="center" vertical="center"/>
    </xf>
    <xf numFmtId="0" fontId="0" fillId="2" borderId="2" xfId="0" applyFill="1" applyBorder="1" applyAlignment="1">
      <alignment horizontal="center" vertical="center"/>
    </xf>
    <xf numFmtId="0" fontId="0" fillId="4" borderId="10" xfId="0" applyFill="1" applyBorder="1" applyAlignment="1">
      <alignment horizontal="center" vertical="center"/>
    </xf>
    <xf numFmtId="0" fontId="0" fillId="5" borderId="1" xfId="0" applyFill="1" applyBorder="1" applyAlignment="1">
      <alignment horizontal="center" vertical="center"/>
    </xf>
    <xf numFmtId="0" fontId="0" fillId="6" borderId="3" xfId="0" applyFill="1" applyBorder="1" applyAlignment="1">
      <alignment horizontal="left" vertical="center"/>
    </xf>
    <xf numFmtId="0" fontId="0" fillId="6" borderId="4" xfId="0" applyFill="1" applyBorder="1" applyAlignment="1">
      <alignment horizontal="left" vertical="center"/>
    </xf>
    <xf numFmtId="0" fontId="0" fillId="4" borderId="5" xfId="0" applyFill="1" applyBorder="1" applyAlignment="1">
      <alignment horizontal="center" vertical="center"/>
    </xf>
    <xf numFmtId="0" fontId="0" fillId="4" borderId="7" xfId="0" applyFill="1" applyBorder="1" applyAlignment="1">
      <alignment horizontal="center" vertical="center"/>
    </xf>
    <xf numFmtId="0" fontId="0" fillId="5" borderId="6" xfId="0" applyFill="1" applyBorder="1" applyAlignment="1">
      <alignment horizontal="center" vertical="center"/>
    </xf>
    <xf numFmtId="0" fontId="0" fillId="5" borderId="8" xfId="0" applyFill="1" applyBorder="1" applyAlignment="1">
      <alignment horizontal="center" vertical="center"/>
    </xf>
    <xf numFmtId="0" fontId="0" fillId="5" borderId="9" xfId="0" applyFill="1" applyBorder="1" applyAlignment="1">
      <alignment horizontal="center" vertical="center"/>
    </xf>
    <xf numFmtId="0" fontId="2" fillId="6" borderId="3" xfId="0" applyFont="1" applyFill="1" applyBorder="1">
      <alignment vertical="center"/>
    </xf>
    <xf numFmtId="0" fontId="2" fillId="6" borderId="4" xfId="0" applyFont="1" applyFill="1" applyBorder="1">
      <alignment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9" xfId="0" applyFill="1" applyBorder="1" applyAlignment="1">
      <alignment horizontal="center" vertical="center"/>
    </xf>
    <xf numFmtId="0" fontId="3" fillId="2" borderId="1" xfId="0" applyFont="1" applyFill="1" applyBorder="1" applyAlignment="1">
      <alignment horizontal="center" vertical="center"/>
    </xf>
    <xf numFmtId="0" fontId="3" fillId="6" borderId="1" xfId="0" applyFont="1" applyFill="1" applyBorder="1">
      <alignment vertical="center"/>
    </xf>
    <xf numFmtId="0" fontId="4" fillId="6" borderId="1" xfId="0" applyFont="1" applyFill="1" applyBorder="1">
      <alignment vertical="center"/>
    </xf>
    <xf numFmtId="0" fontId="0" fillId="4" borderId="1" xfId="0" applyFill="1" applyBorder="1" applyAlignment="1">
      <alignment horizontal="center" vertical="center"/>
    </xf>
    <xf numFmtId="0" fontId="0" fillId="4" borderId="11" xfId="0" applyFill="1" applyBorder="1" applyAlignment="1">
      <alignment horizontal="center" vertical="center"/>
    </xf>
    <xf numFmtId="2" fontId="0" fillId="5" borderId="1" xfId="0" applyNumberFormat="1" applyFill="1" applyBorder="1" applyAlignment="1">
      <alignment horizontal="center" vertical="center"/>
    </xf>
    <xf numFmtId="2" fontId="0" fillId="5" borderId="11" xfId="0" applyNumberFormat="1" applyFill="1" applyBorder="1" applyAlignment="1">
      <alignment horizontal="center" vertical="center"/>
    </xf>
    <xf numFmtId="0" fontId="0" fillId="0" borderId="1" xfId="0" applyBorder="1">
      <alignment vertical="center"/>
    </xf>
    <xf numFmtId="14" fontId="0" fillId="0" borderId="1" xfId="0" applyNumberFormat="1" applyBorder="1">
      <alignment vertical="center"/>
    </xf>
    <xf numFmtId="0" fontId="0" fillId="0" borderId="1" xfId="0" applyBorder="1" applyAlignment="1">
      <alignment horizontal="center" vertical="center"/>
    </xf>
    <xf numFmtId="2" fontId="0" fillId="0" borderId="1" xfId="0" applyNumberFormat="1" applyBorder="1" applyAlignment="1">
      <alignment horizontal="center" vertical="center"/>
    </xf>
    <xf numFmtId="0" fontId="0" fillId="7" borderId="1" xfId="0" applyFill="1" applyBorder="1" applyAlignment="1">
      <alignment horizontal="center" vertical="center"/>
    </xf>
    <xf numFmtId="0" fontId="0" fillId="7" borderId="0" xfId="0" applyFill="1" applyAlignment="1">
      <alignment horizontal="center" vertical="center"/>
    </xf>
    <xf numFmtId="0" fontId="0" fillId="0" borderId="0" xfId="0" applyAlignment="1">
      <alignment vertical="center" wrapText="1"/>
    </xf>
    <xf numFmtId="0" fontId="6" fillId="0" borderId="0" xfId="0" applyFont="1">
      <alignment vertical="center"/>
    </xf>
    <xf numFmtId="0" fontId="7" fillId="0" borderId="0" xfId="0" applyFont="1">
      <alignment vertical="center"/>
    </xf>
    <xf numFmtId="0" fontId="2" fillId="0" borderId="1" xfId="3" applyFont="1" applyBorder="1"/>
    <xf numFmtId="0" fontId="0" fillId="8" borderId="1" xfId="0" applyFill="1" applyBorder="1" applyAlignment="1">
      <alignment horizontal="center" vertical="center"/>
    </xf>
    <xf numFmtId="0" fontId="0" fillId="8" borderId="1" xfId="0" applyFill="1" applyBorder="1">
      <alignment vertical="center"/>
    </xf>
    <xf numFmtId="9" fontId="0" fillId="8" borderId="1" xfId="0" applyNumberFormat="1" applyFill="1" applyBorder="1">
      <alignment vertical="center"/>
    </xf>
    <xf numFmtId="0" fontId="6" fillId="9" borderId="1" xfId="0" applyFont="1" applyFill="1" applyBorder="1" applyAlignment="1">
      <alignment horizontal="center" vertical="center"/>
    </xf>
    <xf numFmtId="0" fontId="6" fillId="9" borderId="1" xfId="3" applyFont="1" applyFill="1" applyBorder="1" applyAlignment="1">
      <alignment horizontal="center" vertical="top"/>
    </xf>
    <xf numFmtId="0" fontId="6" fillId="9" borderId="1" xfId="0" applyFont="1" applyFill="1" applyBorder="1">
      <alignment vertical="center"/>
    </xf>
    <xf numFmtId="0" fontId="0" fillId="8" borderId="0" xfId="0" applyFill="1" applyAlignment="1">
      <alignment horizontal="center" vertical="center"/>
    </xf>
    <xf numFmtId="0" fontId="0" fillId="7" borderId="1" xfId="0" applyFill="1" applyBorder="1">
      <alignment vertical="center"/>
    </xf>
    <xf numFmtId="0" fontId="0" fillId="7" borderId="1" xfId="0" applyFill="1" applyBorder="1" applyAlignment="1">
      <alignment horizontal="center" vertical="center" wrapText="1"/>
    </xf>
    <xf numFmtId="0" fontId="11" fillId="10" borderId="17" xfId="0" applyFont="1" applyFill="1" applyBorder="1" applyAlignment="1">
      <alignment horizontal="center" vertical="center" wrapText="1" readingOrder="1"/>
    </xf>
    <xf numFmtId="0" fontId="12" fillId="11" borderId="18" xfId="0" applyFont="1" applyFill="1" applyBorder="1" applyAlignment="1">
      <alignment horizontal="center" vertical="center" wrapText="1" readingOrder="1"/>
    </xf>
    <xf numFmtId="0" fontId="12" fillId="12" borderId="19" xfId="0" applyFont="1" applyFill="1" applyBorder="1" applyAlignment="1">
      <alignment horizontal="center" vertical="center" wrapText="1" readingOrder="1"/>
    </xf>
    <xf numFmtId="0" fontId="12" fillId="11" borderId="19" xfId="0" applyFont="1" applyFill="1" applyBorder="1" applyAlignment="1">
      <alignment horizontal="center" vertical="center" wrapText="1" readingOrder="1"/>
    </xf>
    <xf numFmtId="0" fontId="0" fillId="4" borderId="20" xfId="0" applyFill="1" applyBorder="1" applyAlignment="1">
      <alignment horizontal="center" vertical="center"/>
    </xf>
    <xf numFmtId="0" fontId="13" fillId="0" borderId="1" xfId="0" applyFont="1" applyBorder="1" applyAlignment="1">
      <alignment horizontal="center" vertical="center"/>
    </xf>
    <xf numFmtId="0" fontId="4" fillId="2" borderId="2" xfId="0" applyFont="1" applyFill="1" applyBorder="1" applyAlignment="1">
      <alignment horizontal="center" vertical="center"/>
    </xf>
    <xf numFmtId="0" fontId="4" fillId="6" borderId="3" xfId="0" applyFont="1" applyFill="1" applyBorder="1">
      <alignment vertical="center"/>
    </xf>
    <xf numFmtId="0" fontId="4" fillId="6" borderId="4" xfId="0" applyFont="1" applyFill="1" applyBorder="1">
      <alignment vertical="center"/>
    </xf>
    <xf numFmtId="0" fontId="0" fillId="5" borderId="1" xfId="0" applyFill="1" applyBorder="1">
      <alignment vertical="center"/>
    </xf>
    <xf numFmtId="0" fontId="16" fillId="0" borderId="0" xfId="4">
      <alignment vertical="center"/>
    </xf>
    <xf numFmtId="0" fontId="17" fillId="0" borderId="0" xfId="0" applyFont="1">
      <alignment vertical="center"/>
    </xf>
    <xf numFmtId="0" fontId="16" fillId="0" borderId="0" xfId="4" applyAlignment="1">
      <alignment horizontal="left" vertical="center" wrapText="1"/>
    </xf>
    <xf numFmtId="0" fontId="18" fillId="0" borderId="0" xfId="0" applyFont="1">
      <alignment vertical="center"/>
    </xf>
    <xf numFmtId="177" fontId="0" fillId="7" borderId="1" xfId="1" applyNumberFormat="1" applyFont="1" applyFill="1" applyBorder="1">
      <alignment vertical="center"/>
    </xf>
    <xf numFmtId="176" fontId="0" fillId="7" borderId="1" xfId="1" applyNumberFormat="1" applyFont="1" applyFill="1" applyBorder="1">
      <alignment vertical="center"/>
    </xf>
    <xf numFmtId="2" fontId="0" fillId="7" borderId="1" xfId="0" applyNumberFormat="1" applyFill="1" applyBorder="1">
      <alignment vertical="center"/>
    </xf>
    <xf numFmtId="9" fontId="0" fillId="7" borderId="1" xfId="0" applyNumberFormat="1" applyFill="1" applyBorder="1">
      <alignment vertical="center"/>
    </xf>
    <xf numFmtId="0" fontId="13" fillId="13" borderId="1" xfId="0" applyFont="1" applyFill="1" applyBorder="1" applyAlignment="1">
      <alignment horizontal="center" vertical="center"/>
    </xf>
    <xf numFmtId="0" fontId="0" fillId="13" borderId="1" xfId="0" applyFill="1" applyBorder="1">
      <alignment vertical="center"/>
    </xf>
    <xf numFmtId="9" fontId="0" fillId="13" borderId="1" xfId="2" applyFont="1" applyFill="1" applyBorder="1">
      <alignment vertical="center"/>
    </xf>
    <xf numFmtId="0" fontId="0" fillId="0" borderId="16" xfId="0" applyBorder="1">
      <alignment vertical="center"/>
    </xf>
    <xf numFmtId="0" fontId="0" fillId="0" borderId="1" xfId="0" applyBorder="1" applyAlignment="1">
      <alignment horizontal="right" vertical="center"/>
    </xf>
    <xf numFmtId="2" fontId="0" fillId="0" borderId="1" xfId="0" applyNumberFormat="1" applyBorder="1" applyAlignment="1">
      <alignment horizontal="right" vertical="center"/>
    </xf>
    <xf numFmtId="0" fontId="13" fillId="13" borderId="1" xfId="0" applyFont="1" applyFill="1" applyBorder="1" applyAlignment="1">
      <alignment horizontal="right" vertical="center"/>
    </xf>
    <xf numFmtId="0" fontId="13" fillId="0" borderId="1" xfId="0" applyFont="1" applyBorder="1" applyAlignment="1">
      <alignment horizontal="right" vertical="center"/>
    </xf>
    <xf numFmtId="0" fontId="4" fillId="14" borderId="2" xfId="0" applyFont="1" applyFill="1" applyBorder="1" applyAlignment="1">
      <alignment horizontal="center" vertical="center"/>
    </xf>
    <xf numFmtId="0" fontId="6" fillId="14" borderId="3" xfId="0" applyFont="1" applyFill="1" applyBorder="1">
      <alignment vertical="center"/>
    </xf>
    <xf numFmtId="0" fontId="6" fillId="14" borderId="4" xfId="0" applyFont="1" applyFill="1" applyBorder="1">
      <alignment vertical="center"/>
    </xf>
    <xf numFmtId="0" fontId="4" fillId="14" borderId="5" xfId="0" applyFont="1" applyFill="1" applyBorder="1" applyAlignment="1">
      <alignment horizontal="center" vertical="center"/>
    </xf>
    <xf numFmtId="0" fontId="0" fillId="9" borderId="1" xfId="0" applyFill="1" applyBorder="1" applyAlignment="1">
      <alignment horizontal="center" vertical="center"/>
    </xf>
    <xf numFmtId="0" fontId="0" fillId="9" borderId="6" xfId="0" applyFill="1" applyBorder="1" applyAlignment="1">
      <alignment horizontal="center" vertical="center"/>
    </xf>
    <xf numFmtId="0" fontId="0" fillId="14" borderId="10" xfId="0" applyFill="1" applyBorder="1" applyAlignment="1">
      <alignment horizontal="center" vertical="center"/>
    </xf>
    <xf numFmtId="0" fontId="4" fillId="14" borderId="7" xfId="0" applyFont="1" applyFill="1" applyBorder="1" applyAlignment="1">
      <alignment horizontal="center" vertical="center"/>
    </xf>
    <xf numFmtId="0" fontId="0" fillId="9" borderId="8" xfId="0" applyFill="1" applyBorder="1" applyAlignment="1">
      <alignment horizontal="center" vertical="center"/>
    </xf>
    <xf numFmtId="0" fontId="0" fillId="9" borderId="9" xfId="0" applyFill="1" applyBorder="1" applyAlignment="1">
      <alignment horizontal="center" vertical="center"/>
    </xf>
    <xf numFmtId="0" fontId="0" fillId="14" borderId="10" xfId="0" applyFill="1" applyBorder="1">
      <alignment vertical="center"/>
    </xf>
    <xf numFmtId="0" fontId="0" fillId="14" borderId="20" xfId="0" applyFill="1" applyBorder="1" applyAlignment="1">
      <alignment horizontal="center" vertical="center"/>
    </xf>
    <xf numFmtId="0" fontId="0" fillId="13" borderId="0" xfId="0" applyFill="1">
      <alignment vertical="center"/>
    </xf>
    <xf numFmtId="0" fontId="19" fillId="0" borderId="9" xfId="0" quotePrefix="1" applyFont="1" applyBorder="1" applyAlignment="1">
      <alignment horizontal="left" vertical="top" wrapText="1"/>
    </xf>
    <xf numFmtId="0" fontId="19" fillId="0" borderId="12" xfId="0" quotePrefix="1" applyFont="1" applyBorder="1" applyAlignment="1">
      <alignment horizontal="left" vertical="top" wrapText="1"/>
    </xf>
    <xf numFmtId="0" fontId="19" fillId="0" borderId="7" xfId="0" quotePrefix="1" applyFont="1" applyBorder="1" applyAlignment="1">
      <alignment horizontal="left" vertical="top" wrapText="1"/>
    </xf>
    <xf numFmtId="0" fontId="19" fillId="0" borderId="13" xfId="0" quotePrefix="1" applyFont="1" applyBorder="1" applyAlignment="1">
      <alignment horizontal="left" vertical="top" wrapText="1"/>
    </xf>
    <xf numFmtId="0" fontId="19" fillId="0" borderId="0" xfId="0" quotePrefix="1" applyFont="1" applyAlignment="1">
      <alignment horizontal="left" vertical="top" wrapText="1"/>
    </xf>
    <xf numFmtId="0" fontId="19" fillId="0" borderId="14" xfId="0" quotePrefix="1" applyFont="1" applyBorder="1" applyAlignment="1">
      <alignment horizontal="left" vertical="top" wrapText="1"/>
    </xf>
    <xf numFmtId="0" fontId="19" fillId="0" borderId="4" xfId="0" quotePrefix="1" applyFont="1" applyBorder="1" applyAlignment="1">
      <alignment horizontal="left" vertical="top" wrapText="1"/>
    </xf>
    <xf numFmtId="0" fontId="19" fillId="0" borderId="15" xfId="0" quotePrefix="1" applyFont="1" applyBorder="1" applyAlignment="1">
      <alignment horizontal="left" vertical="top" wrapText="1"/>
    </xf>
    <xf numFmtId="0" fontId="19" fillId="0" borderId="2" xfId="0" quotePrefix="1" applyFont="1" applyBorder="1" applyAlignment="1">
      <alignment horizontal="left" vertical="top" wrapText="1"/>
    </xf>
    <xf numFmtId="0" fontId="0" fillId="0" borderId="9" xfId="0" quotePrefix="1" applyBorder="1" applyAlignment="1">
      <alignment horizontal="left" vertical="top" wrapText="1"/>
    </xf>
    <xf numFmtId="0" fontId="0" fillId="0" borderId="12" xfId="0" quotePrefix="1" applyBorder="1" applyAlignment="1">
      <alignment horizontal="left" vertical="top" wrapText="1"/>
    </xf>
    <xf numFmtId="0" fontId="0" fillId="0" borderId="7" xfId="0" quotePrefix="1" applyBorder="1" applyAlignment="1">
      <alignment horizontal="left" vertical="top" wrapText="1"/>
    </xf>
    <xf numFmtId="0" fontId="0" fillId="0" borderId="13" xfId="0" quotePrefix="1" applyBorder="1" applyAlignment="1">
      <alignment horizontal="left" vertical="top" wrapText="1"/>
    </xf>
    <xf numFmtId="0" fontId="0" fillId="0" borderId="0" xfId="0" quotePrefix="1" applyAlignment="1">
      <alignment horizontal="left" vertical="top" wrapText="1"/>
    </xf>
    <xf numFmtId="0" fontId="0" fillId="0" borderId="14" xfId="0" quotePrefix="1" applyBorder="1" applyAlignment="1">
      <alignment horizontal="left" vertical="top" wrapText="1"/>
    </xf>
    <xf numFmtId="0" fontId="0" fillId="0" borderId="4" xfId="0" quotePrefix="1" applyBorder="1" applyAlignment="1">
      <alignment horizontal="left" vertical="top" wrapText="1"/>
    </xf>
    <xf numFmtId="0" fontId="0" fillId="0" borderId="15" xfId="0" quotePrefix="1" applyBorder="1" applyAlignment="1">
      <alignment horizontal="left" vertical="top" wrapText="1"/>
    </xf>
    <xf numFmtId="0" fontId="0" fillId="0" borderId="2" xfId="0" quotePrefix="1" applyBorder="1" applyAlignment="1">
      <alignment horizontal="left" vertical="top" wrapText="1"/>
    </xf>
    <xf numFmtId="0" fontId="0" fillId="7" borderId="1" xfId="0" applyFill="1" applyBorder="1" applyAlignment="1">
      <alignment horizontal="center" vertical="center"/>
    </xf>
    <xf numFmtId="0" fontId="0" fillId="0" borderId="8" xfId="0" applyBorder="1" applyAlignment="1">
      <alignment horizontal="center" vertical="center"/>
    </xf>
    <xf numFmtId="0" fontId="0" fillId="0" borderId="3" xfId="0" applyBorder="1" applyAlignment="1">
      <alignment horizontal="center" vertical="center"/>
    </xf>
    <xf numFmtId="0" fontId="6" fillId="9" borderId="6" xfId="0" applyFont="1" applyFill="1" applyBorder="1" applyAlignment="1">
      <alignment horizontal="center" vertical="center"/>
    </xf>
    <xf numFmtId="0" fontId="6" fillId="9" borderId="5" xfId="0" applyFont="1" applyFill="1" applyBorder="1" applyAlignment="1">
      <alignment horizontal="center" vertical="center"/>
    </xf>
    <xf numFmtId="0" fontId="2" fillId="0" borderId="8" xfId="3" applyFont="1" applyBorder="1" applyAlignment="1">
      <alignment horizontal="center" vertical="center"/>
    </xf>
    <xf numFmtId="0" fontId="2" fillId="0" borderId="16" xfId="3" applyFont="1" applyBorder="1" applyAlignment="1">
      <alignment horizontal="center" vertical="center"/>
    </xf>
    <xf numFmtId="0" fontId="2" fillId="0" borderId="3" xfId="3" applyFont="1" applyBorder="1" applyAlignment="1">
      <alignment horizontal="center" vertical="center"/>
    </xf>
    <xf numFmtId="0" fontId="0" fillId="0" borderId="0" xfId="0" applyAlignment="1">
      <alignment horizontal="left" vertical="center" wrapText="1"/>
    </xf>
    <xf numFmtId="0" fontId="0" fillId="0" borderId="1" xfId="0" applyFill="1" applyBorder="1">
      <alignment vertical="center"/>
    </xf>
    <xf numFmtId="0" fontId="0" fillId="0" borderId="1" xfId="0" applyFill="1" applyBorder="1" applyAlignment="1">
      <alignment horizontal="right" vertical="center"/>
    </xf>
    <xf numFmtId="0" fontId="0" fillId="13" borderId="1" xfId="0" applyFill="1" applyBorder="1" applyAlignment="1">
      <alignment horizontal="right" vertical="center"/>
    </xf>
    <xf numFmtId="0" fontId="0" fillId="13" borderId="0" xfId="0" applyFill="1" applyAlignment="1">
      <alignment horizontal="right" vertical="center"/>
    </xf>
    <xf numFmtId="0" fontId="0" fillId="0" borderId="0" xfId="0" applyAlignment="1">
      <alignment horizontal="right" vertical="center"/>
    </xf>
  </cellXfs>
  <cellStyles count="5">
    <cellStyle name="백분율" xfId="2" builtinId="5"/>
    <cellStyle name="쉼표 [0]" xfId="1" builtinId="6"/>
    <cellStyle name="표준" xfId="0" builtinId="0"/>
    <cellStyle name="표준 2" xfId="3" xr:uid="{A6445E11-13E1-4622-A66B-0F9C11778376}"/>
    <cellStyle name="하이퍼링크" xfId="4" builtinId="8"/>
  </cellStyles>
  <dxfs count="1086">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font>
        <b/>
        <strike val="0"/>
        <outline val="0"/>
        <shadow val="0"/>
        <u val="none"/>
        <vertAlign val="baseline"/>
        <sz val="11"/>
        <color theme="0"/>
        <name val="맑은 고딕"/>
        <scheme val="minor"/>
      </font>
      <fill>
        <patternFill patternType="solid">
          <fgColor indexed="64"/>
          <bgColor theme="0" tint="-0.499984740745262"/>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ill>
        <patternFill patternType="solid">
          <fgColor indexed="64"/>
          <bgColor theme="8" tint="0.59999389629810485"/>
        </patternFill>
      </fill>
    </dxf>
    <dxf>
      <font>
        <b/>
      </font>
      <fill>
        <patternFill patternType="solid">
          <fgColor indexed="64"/>
          <bgColor theme="0" tint="-0.499984740745262"/>
        </patternFill>
      </fill>
      <border diagonalUp="0" diagonalDown="0" outline="0">
        <left style="thin">
          <color indexed="64"/>
        </left>
        <right style="thin">
          <color indexed="64"/>
        </right>
        <top/>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font>
        <b/>
        <strike val="0"/>
        <outline val="0"/>
        <shadow val="0"/>
        <u val="none"/>
        <vertAlign val="baseline"/>
        <sz val="11"/>
        <color theme="0"/>
        <name val="맑은 고딕"/>
        <scheme val="minor"/>
      </font>
      <fill>
        <patternFill patternType="solid">
          <fgColor indexed="64"/>
          <bgColor theme="0" tint="-0.499984740745262"/>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ill>
        <patternFill patternType="solid">
          <fgColor indexed="64"/>
          <bgColor theme="8" tint="0.59999389629810485"/>
        </patternFill>
      </fill>
    </dxf>
    <dxf>
      <font>
        <b/>
      </font>
      <fill>
        <patternFill patternType="solid">
          <fgColor indexed="64"/>
          <bgColor theme="0" tint="-0.499984740745262"/>
        </patternFill>
      </fill>
      <border diagonalUp="0" diagonalDown="0" outline="0">
        <left style="thin">
          <color indexed="64"/>
        </left>
        <right style="thin">
          <color indexed="64"/>
        </right>
        <top/>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font>
        <b/>
        <strike val="0"/>
        <outline val="0"/>
        <shadow val="0"/>
        <u val="none"/>
        <vertAlign val="baseline"/>
        <sz val="11"/>
        <color theme="0"/>
        <name val="맑은 고딕"/>
        <scheme val="minor"/>
      </font>
      <fill>
        <patternFill patternType="solid">
          <fgColor indexed="64"/>
          <bgColor theme="0" tint="-0.499984740745262"/>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ill>
        <patternFill patternType="solid">
          <fgColor indexed="64"/>
          <bgColor theme="8" tint="0.59999389629810485"/>
        </patternFill>
      </fill>
    </dxf>
    <dxf>
      <font>
        <b/>
      </font>
      <fill>
        <patternFill patternType="solid">
          <fgColor indexed="64"/>
          <bgColor theme="0" tint="-0.499984740745262"/>
        </patternFill>
      </fill>
      <border diagonalUp="0" diagonalDown="0" outline="0">
        <left style="thin">
          <color indexed="64"/>
        </left>
        <right style="thin">
          <color indexed="64"/>
        </right>
        <top/>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font>
        <b/>
        <strike val="0"/>
        <outline val="0"/>
        <shadow val="0"/>
        <u val="none"/>
        <vertAlign val="baseline"/>
        <sz val="11"/>
        <color theme="0"/>
        <name val="맑은 고딕"/>
        <scheme val="minor"/>
      </font>
      <fill>
        <patternFill patternType="solid">
          <fgColor indexed="64"/>
          <bgColor theme="0" tint="-0.499984740745262"/>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ill>
        <patternFill patternType="solid">
          <fgColor indexed="64"/>
          <bgColor theme="8" tint="0.59999389629810485"/>
        </patternFill>
      </fill>
    </dxf>
    <dxf>
      <font>
        <b/>
      </font>
      <fill>
        <patternFill patternType="solid">
          <fgColor indexed="64"/>
          <bgColor theme="0" tint="-0.499984740745262"/>
        </patternFill>
      </fill>
      <border diagonalUp="0" diagonalDown="0" outline="0">
        <left style="thin">
          <color indexed="64"/>
        </left>
        <right style="thin">
          <color indexed="64"/>
        </right>
        <top/>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font>
        <b/>
        <strike val="0"/>
        <outline val="0"/>
        <shadow val="0"/>
        <u val="none"/>
        <vertAlign val="baseline"/>
        <sz val="11"/>
        <color theme="0"/>
        <name val="맑은 고딕"/>
        <scheme val="minor"/>
      </font>
      <fill>
        <patternFill patternType="solid">
          <fgColor indexed="64"/>
          <bgColor theme="0" tint="-0.499984740745262"/>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ill>
        <patternFill patternType="solid">
          <fgColor indexed="64"/>
          <bgColor theme="8" tint="0.59999389629810485"/>
        </patternFill>
      </fill>
    </dxf>
    <dxf>
      <font>
        <b/>
      </font>
      <fill>
        <patternFill patternType="solid">
          <fgColor indexed="64"/>
          <bgColor theme="0" tint="-0.499984740745262"/>
        </patternFill>
      </fill>
      <border diagonalUp="0" diagonalDown="0" outline="0">
        <left style="thin">
          <color indexed="64"/>
        </left>
        <right style="thin">
          <color indexed="64"/>
        </right>
        <top/>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font>
        <b/>
        <strike val="0"/>
        <outline val="0"/>
        <shadow val="0"/>
        <u val="none"/>
        <vertAlign val="baseline"/>
        <sz val="11"/>
        <color theme="0"/>
        <name val="맑은 고딕"/>
        <scheme val="minor"/>
      </font>
      <fill>
        <patternFill patternType="solid">
          <fgColor indexed="64"/>
          <bgColor theme="0" tint="-0.499984740745262"/>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bottom style="thin">
          <color indexed="64"/>
        </bottom>
      </border>
    </dxf>
    <dxf>
      <border diagonalUp="0" diagonalDown="0">
        <left style="thin">
          <color indexed="64"/>
        </left>
        <right style="thin">
          <color indexed="64"/>
        </right>
        <top style="thin">
          <color indexed="64"/>
        </top>
        <bottom style="thin">
          <color indexed="64"/>
        </bottom>
      </border>
    </dxf>
    <dxf>
      <fill>
        <patternFill patternType="solid">
          <fgColor indexed="64"/>
          <bgColor theme="8" tint="0.59999389629810485"/>
        </patternFill>
      </fill>
    </dxf>
    <dxf>
      <font>
        <b/>
      </font>
      <fill>
        <patternFill patternType="solid">
          <fgColor indexed="64"/>
          <bgColor theme="0" tint="-0.499984740745262"/>
        </patternFill>
      </fill>
      <border diagonalUp="0" diagonalDown="0" outline="0">
        <left style="thin">
          <color indexed="64"/>
        </left>
        <right style="thin">
          <color indexed="64"/>
        </right>
        <top/>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0.499984740745262"/>
        </patternFill>
      </fill>
      <alignment horizontal="center" vertical="center" textRotation="0" wrapText="0" indent="0" justifyLastLine="0" shrinkToFit="0" readingOrder="0"/>
      <border diagonalUp="1" diagonalDown="0" outline="0">
        <left/>
        <right style="thin">
          <color indexed="64"/>
        </right>
        <top/>
        <bottom/>
        <diagonal style="thin">
          <color indexed="64"/>
        </diagonal>
      </border>
    </dxf>
    <dxf>
      <border>
        <top style="thin">
          <color indexed="64"/>
        </top>
      </border>
    </dxf>
    <dxf>
      <border outline="0">
        <bottom style="thin">
          <color indexed="64"/>
        </bottom>
      </border>
    </dxf>
    <dxf>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맑은 고딕"/>
        <scheme val="minor"/>
      </font>
      <fill>
        <patternFill patternType="solid">
          <fgColor indexed="64"/>
          <bgColor theme="0" tint="-0.499984740745262"/>
        </patternFill>
      </fill>
      <border diagonalUp="0" diagonalDown="0" outline="0">
        <left style="thin">
          <color indexed="64"/>
        </left>
        <right style="thin">
          <color indexed="64"/>
        </right>
        <top/>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0.499984740745262"/>
        </patternFill>
      </fill>
      <alignment horizontal="center" vertical="center" textRotation="0" wrapText="0" indent="0" justifyLastLine="0" shrinkToFit="0" readingOrder="0"/>
      <border diagonalUp="1" diagonalDown="0" outline="0">
        <left/>
        <right style="thin">
          <color indexed="64"/>
        </right>
        <top/>
        <bottom/>
        <diagonal style="thin">
          <color indexed="64"/>
        </diagonal>
      </border>
    </dxf>
    <dxf>
      <border>
        <top style="thin">
          <color indexed="64"/>
        </top>
      </border>
    </dxf>
    <dxf>
      <border outline="0">
        <bottom style="thin">
          <color indexed="64"/>
        </bottom>
      </border>
    </dxf>
    <dxf>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맑은 고딕"/>
        <scheme val="minor"/>
      </font>
      <fill>
        <patternFill patternType="solid">
          <fgColor indexed="64"/>
          <bgColor theme="0" tint="-0.499984740745262"/>
        </patternFill>
      </fill>
      <border diagonalUp="0" diagonalDown="0" outline="0">
        <left style="thin">
          <color indexed="64"/>
        </left>
        <right style="thin">
          <color indexed="64"/>
        </right>
        <top/>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0.499984740745262"/>
        </patternFill>
      </fill>
      <border diagonalUp="1" diagonalDown="0" outline="0">
        <left/>
        <right style="thin">
          <color indexed="64"/>
        </right>
        <top style="thin">
          <color indexed="64"/>
        </top>
        <bottom/>
        <diagonal style="thin">
          <color indexed="64"/>
        </diagonal>
      </border>
    </dxf>
    <dxf>
      <border>
        <top style="thin">
          <color indexed="64"/>
        </top>
      </border>
    </dxf>
    <dxf>
      <border outline="0">
        <bottom style="thin">
          <color indexed="64"/>
        </bottom>
      </border>
    </dxf>
    <dxf>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맑은 고딕"/>
        <scheme val="minor"/>
      </font>
      <fill>
        <patternFill patternType="solid">
          <fgColor indexed="64"/>
          <bgColor theme="0" tint="-0.499984740745262"/>
        </patternFill>
      </fill>
      <border diagonalUp="0" diagonalDown="0" outline="0">
        <left style="thin">
          <color indexed="64"/>
        </left>
        <right style="thin">
          <color indexed="64"/>
        </right>
        <top/>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0.499984740745262"/>
        </patternFill>
      </fill>
      <border diagonalUp="1" diagonalDown="0" outline="0">
        <left/>
        <right style="thin">
          <color indexed="64"/>
        </right>
        <top style="thin">
          <color indexed="64"/>
        </top>
        <bottom/>
        <diagonal style="thin">
          <color indexed="64"/>
        </diagonal>
      </border>
    </dxf>
    <dxf>
      <border>
        <top style="thin">
          <color indexed="64"/>
        </top>
      </border>
    </dxf>
    <dxf>
      <border outline="0">
        <bottom style="thin">
          <color indexed="64"/>
        </bottom>
      </border>
    </dxf>
    <dxf>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맑은 고딕"/>
        <scheme val="minor"/>
      </font>
      <fill>
        <patternFill patternType="solid">
          <fgColor indexed="64"/>
          <bgColor theme="0" tint="-0.499984740745262"/>
        </patternFill>
      </fill>
      <border diagonalUp="0" diagonalDown="0" outline="0">
        <left style="thin">
          <color indexed="64"/>
        </left>
        <right style="thin">
          <color indexed="64"/>
        </right>
        <top/>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0.499984740745262"/>
        </patternFill>
      </fill>
      <border diagonalUp="1" diagonalDown="0" outline="0">
        <left/>
        <right style="thin">
          <color indexed="64"/>
        </right>
        <top style="thin">
          <color indexed="64"/>
        </top>
        <bottom/>
        <diagonal style="thin">
          <color indexed="64"/>
        </diagonal>
      </border>
    </dxf>
    <dxf>
      <border>
        <top style="thin">
          <color indexed="64"/>
        </top>
      </border>
    </dxf>
    <dxf>
      <border outline="0">
        <bottom style="thin">
          <color indexed="64"/>
        </bottom>
      </border>
    </dxf>
    <dxf>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1"/>
        <color theme="1"/>
        <name val="맑은 고딕"/>
        <scheme val="minor"/>
      </font>
      <fill>
        <patternFill patternType="solid">
          <fgColor indexed="64"/>
          <bgColor theme="0" tint="-0.499984740745262"/>
        </patternFill>
      </fill>
      <border diagonalUp="0" diagonalDown="0" outline="0">
        <left style="thin">
          <color indexed="64"/>
        </left>
        <right style="thin">
          <color indexed="64"/>
        </right>
        <top/>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0.499984740745262"/>
        </patternFill>
      </fill>
      <alignment horizontal="center" vertical="center" textRotation="0" wrapText="0" indent="0" justifyLastLine="0" shrinkToFit="0" readingOrder="0"/>
      <border diagonalUp="1" diagonalDown="0" outline="0">
        <left/>
        <right style="thin">
          <color indexed="64"/>
        </right>
        <top/>
        <bottom/>
        <diagonal style="thin">
          <color indexed="64"/>
        </diagonal>
      </border>
    </dxf>
    <dxf>
      <border>
        <top style="thin">
          <color indexed="64"/>
        </top>
      </border>
    </dxf>
    <dxf>
      <border outline="0">
        <bottom style="thin">
          <color indexed="64"/>
        </bottom>
      </border>
    </dxf>
    <dxf>
      <border diagonalUp="0" diagonalDown="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dxf>
    <dxf>
      <font>
        <b/>
        <i val="0"/>
        <strike val="0"/>
        <condense val="0"/>
        <extend val="0"/>
        <outline val="0"/>
        <shadow val="0"/>
        <u val="none"/>
        <vertAlign val="baseline"/>
        <sz val="11"/>
        <color theme="1"/>
        <name val="맑은 고딕"/>
        <scheme val="minor"/>
      </font>
      <fill>
        <patternFill patternType="solid">
          <fgColor indexed="64"/>
          <bgColor theme="0" tint="-0.499984740745262"/>
        </patternFill>
      </fill>
      <border diagonalUp="0" diagonalDown="0" outline="0">
        <left style="thin">
          <color indexed="64"/>
        </left>
        <right style="thin">
          <color indexed="64"/>
        </right>
        <top/>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tint="-4.9989318521683403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8"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8"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9" tint="0.39997558519241921"/>
        </patternFill>
      </fill>
      <alignment horizontal="center" vertical="center" textRotation="0" wrapText="0" indent="0" justifyLastLine="0" shrinkToFit="0" readingOrder="0"/>
      <border diagonalUp="1" diagonalDown="0">
        <left/>
        <right style="thin">
          <color indexed="64"/>
        </right>
        <top/>
        <bottom/>
        <diagonal style="thin">
          <color indexed="64"/>
        </diagonal>
        <vertical/>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ill>
        <patternFill patternType="solid">
          <fgColor indexed="64"/>
          <bgColor theme="8"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8"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9" tint="0.39997558519241921"/>
        </patternFill>
      </fill>
      <alignment horizontal="center" vertical="center" textRotation="0" wrapText="0" indent="0" justifyLastLine="0" shrinkToFit="0" readingOrder="0"/>
      <border diagonalUp="1" diagonalDown="0">
        <left/>
        <right style="thin">
          <color indexed="64"/>
        </right>
        <top/>
        <bottom/>
        <diagonal style="thin">
          <color indexed="64"/>
        </diagonal>
        <vertical/>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ill>
        <patternFill patternType="solid">
          <fgColor indexed="64"/>
          <bgColor theme="8" tint="0.59999389629810485"/>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fill>
        <patternFill patternType="solid">
          <fgColor indexed="64"/>
          <bgColor theme="8"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8"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9" tint="0.39997558519241921"/>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solid">
          <fgColor indexed="64"/>
          <bgColor theme="8" tint="0.59999389629810485"/>
        </patternFill>
      </fill>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9" tint="0.39997558519241921"/>
        </patternFill>
      </fill>
      <border diagonalUp="1" diagonalDown="0" outline="0">
        <left/>
        <right style="thin">
          <color indexed="64"/>
        </right>
        <top style="thin">
          <color indexed="64"/>
        </top>
        <bottom/>
        <diagonal style="thin">
          <color indexed="64"/>
        </diagon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ill>
        <patternFill patternType="solid">
          <fgColor indexed="64"/>
          <bgColor theme="8" tint="0.59999389629810485"/>
        </patternFill>
      </fill>
      <alignment horizontal="center" vertical="center" textRotation="0" wrapText="0" indent="0" justifyLastLine="0" shrinkToFit="0" readingOrder="0"/>
      <border diagonalUp="0" diagonalDown="0">
        <left style="thin">
          <color indexed="64"/>
        </left>
        <right/>
        <top style="thin">
          <color indexed="64"/>
        </top>
        <bottom style="thin">
          <color indexed="64"/>
        </bottom>
        <vertical/>
        <horizontal/>
      </border>
    </dxf>
    <dxf>
      <fill>
        <patternFill patternType="solid">
          <fgColor indexed="64"/>
          <bgColor theme="8"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8"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9" tint="0.39997558519241921"/>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solid">
          <fgColor indexed="64"/>
          <bgColor theme="8" tint="0.59999389629810485"/>
        </patternFill>
      </fill>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9" tint="0.39997558519241921"/>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solid">
          <fgColor indexed="64"/>
          <bgColor theme="8" tint="0.59999389629810485"/>
        </patternFill>
      </fill>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9" tint="0.39997558519241921"/>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solid">
          <fgColor indexed="64"/>
          <bgColor theme="8" tint="0.59999389629810485"/>
        </patternFill>
      </fill>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9" tint="0.39997558519241921"/>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9" tint="0.39997558519241921"/>
        </patternFill>
      </fill>
      <border diagonalUp="1" diagonalDown="0" outline="0">
        <left/>
        <right style="thin">
          <color indexed="64"/>
        </right>
        <top style="thin">
          <color indexed="64"/>
        </top>
        <bottom/>
        <diagonal style="thin">
          <color indexed="64"/>
        </diagon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9" tint="0.39997558519241921"/>
        </patternFill>
      </fill>
      <border diagonalUp="1" diagonalDown="0" outline="0">
        <left/>
        <right style="thin">
          <color indexed="64"/>
        </right>
        <top style="thin">
          <color indexed="64"/>
        </top>
        <bottom/>
        <diagonal style="thin">
          <color indexed="64"/>
        </diagon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9" tint="0.39997558519241921"/>
        </patternFill>
      </fill>
      <alignment horizontal="center" vertical="center" textRotation="0" wrapText="0" indent="0" justifyLastLine="0" shrinkToFit="0" readingOrder="0"/>
      <border diagonalUp="1" diagonalDown="0" outline="0">
        <left/>
        <right style="thin">
          <color indexed="64"/>
        </right>
        <top/>
        <bottom/>
        <diagonal style="thin">
          <color indexed="64"/>
        </diagonal>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dxf>
    <dxf>
      <border>
        <bottom style="thin">
          <color indexed="64"/>
        </bottom>
      </border>
    </dxf>
    <dxf>
      <alignment horizontal="center" vertical="center" textRotation="0" wrapText="0" indent="0" justifyLastLine="0" shrinkToFit="0" readingOrder="0"/>
      <border diagonalUp="0" diagonalDown="0" outline="0">
        <left style="thin">
          <color indexed="64"/>
        </left>
        <right style="thin">
          <color indexed="64"/>
        </right>
        <top/>
        <bottom/>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9" tint="0.39997558519241921"/>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9" tint="0.39997558519241921"/>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solid">
          <fgColor indexed="64"/>
          <bgColor theme="8" tint="0.59999389629810485"/>
        </patternFill>
      </fill>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ill>
        <patternFill patternType="solid">
          <fgColor indexed="64"/>
          <bgColor theme="8"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8"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9" tint="0.39997558519241921"/>
        </patternFill>
      </fill>
      <alignment horizontal="center" vertical="center" textRotation="0" wrapText="0" indent="0" justifyLastLine="0" shrinkToFit="0" readingOrder="0"/>
      <border diagonalUp="1" diagonalDown="0">
        <left/>
        <right style="thin">
          <color indexed="64"/>
        </right>
        <top/>
        <bottom/>
        <diagonal style="thin">
          <color indexed="64"/>
        </diagonal>
        <vertical/>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ill>
        <patternFill patternType="solid">
          <fgColor indexed="64"/>
          <bgColor theme="8"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8"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9" tint="0.39997558519241921"/>
        </patternFill>
      </fill>
      <alignment horizontal="center" vertical="center" textRotation="0" wrapText="0" indent="0" justifyLastLine="0" shrinkToFit="0" readingOrder="0"/>
      <border diagonalUp="1" diagonalDown="0">
        <left/>
        <right style="thin">
          <color indexed="64"/>
        </right>
        <top/>
        <bottom/>
        <diagonal style="thin">
          <color indexed="64"/>
        </diagonal>
        <vertical/>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9" tint="0.39997558519241921"/>
        </patternFill>
      </fill>
      <border diagonalUp="1" diagonalDown="0" outline="0">
        <left/>
        <right style="thin">
          <color indexed="64"/>
        </right>
        <top style="thin">
          <color indexed="64"/>
        </top>
        <bottom/>
        <diagonal style="thin">
          <color indexed="64"/>
        </diagon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9" tint="0.39997558519241921"/>
        </patternFill>
      </fill>
      <border diagonalUp="1" diagonalDown="0" outline="0">
        <left/>
        <right style="thin">
          <color indexed="64"/>
        </right>
        <top style="thin">
          <color indexed="64"/>
        </top>
        <bottom/>
        <diagonal style="thin">
          <color indexed="64"/>
        </diagon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9" tint="0.39997558519241921"/>
        </patternFill>
      </fill>
      <border diagonalUp="1" diagonalDown="0" outline="0">
        <left/>
        <right style="thin">
          <color indexed="64"/>
        </right>
        <top style="thin">
          <color indexed="64"/>
        </top>
        <bottom/>
        <diagonal style="thin">
          <color indexed="64"/>
        </diagon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9" tint="0.39997558519241921"/>
        </patternFill>
      </fill>
      <alignment horizontal="center" vertical="center" textRotation="0" wrapText="0" indent="0" justifyLastLine="0" shrinkToFit="0" readingOrder="0"/>
      <border diagonalUp="1" diagonalDown="0" outline="0">
        <left/>
        <right style="thin">
          <color indexed="64"/>
        </right>
        <top/>
        <bottom/>
        <diagonal style="thin">
          <color indexed="64"/>
        </diagonal>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dxf>
    <dxf>
      <border>
        <bottom style="thin">
          <color indexed="64"/>
        </bottom>
      </border>
    </dxf>
    <dxf>
      <alignment horizontal="center" vertical="center" textRotation="0" wrapText="0" indent="0" justifyLastLine="0" shrinkToFit="0" readingOrder="0"/>
      <border diagonalUp="0" diagonalDown="0" outline="0">
        <left style="thin">
          <color indexed="64"/>
        </left>
        <right style="thin">
          <color indexed="64"/>
        </right>
        <top/>
        <bottom/>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9" tint="0.39997558519241921"/>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solid">
          <fgColor indexed="64"/>
          <bgColor theme="8" tint="0.59999389629810485"/>
        </patternFill>
      </fill>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9" tint="0.39997558519241921"/>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rgb="FF000000"/>
        </top>
      </border>
    </dxf>
    <dxf>
      <border diagonalUp="0" diagonalDown="0">
        <left style="thin">
          <color rgb="FF000000"/>
        </left>
        <right style="thin">
          <color rgb="FF000000"/>
        </right>
        <top style="thin">
          <color rgb="FF000000"/>
        </top>
        <bottom style="thin">
          <color rgb="FF000000"/>
        </bottom>
      </border>
    </dxf>
    <dxf>
      <border>
        <bottom style="thin">
          <color rgb="FF000000"/>
        </bottom>
      </border>
    </dxf>
    <dxf>
      <border diagonalUp="0" diagonalDown="0">
        <left style="thin">
          <color indexed="64"/>
        </left>
        <right style="thin">
          <color indexed="64"/>
        </right>
        <top/>
        <bottom/>
        <vertical style="thin">
          <color indexed="64"/>
        </vertical>
        <horizontal style="thin">
          <color indexed="64"/>
        </horizontal>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9" tint="0.39997558519241921"/>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rgb="FF000000"/>
        </top>
      </border>
    </dxf>
    <dxf>
      <border diagonalUp="0" diagonalDown="0">
        <left style="thin">
          <color rgb="FF000000"/>
        </left>
        <right style="thin">
          <color rgb="FF000000"/>
        </right>
        <top style="thin">
          <color rgb="FF000000"/>
        </top>
        <bottom style="thin">
          <color rgb="FF000000"/>
        </bottom>
      </border>
    </dxf>
    <dxf>
      <fill>
        <patternFill patternType="solid">
          <fgColor rgb="FF000000"/>
          <bgColor rgb="FFB4C6E7"/>
        </patternFill>
      </fill>
    </dxf>
    <dxf>
      <border>
        <bottom style="thin">
          <color rgb="FF000000"/>
        </bottom>
      </border>
    </dxf>
    <dxf>
      <border diagonalUp="0" diagonalDown="0">
        <left style="thin">
          <color indexed="64"/>
        </left>
        <right style="thin">
          <color indexed="64"/>
        </right>
        <top/>
        <bottom/>
        <vertical style="thin">
          <color indexed="64"/>
        </vertical>
        <horizontal style="thin">
          <color indexed="64"/>
        </horizontal>
      </border>
    </dxf>
    <dxf>
      <fill>
        <patternFill patternType="solid">
          <fgColor indexed="64"/>
          <bgColor theme="8"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8"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9" tint="0.39997558519241921"/>
        </patternFill>
      </fill>
      <alignment horizontal="center" vertical="center" textRotation="0" wrapText="0" indent="0" justifyLastLine="0" shrinkToFit="0" readingOrder="0"/>
      <border diagonalUp="1" diagonalDown="0">
        <left/>
        <right style="thin">
          <color indexed="64"/>
        </right>
        <top/>
        <bottom/>
        <diagonal style="thin">
          <color indexed="64"/>
        </diagonal>
        <vertical/>
        <horizontal/>
      </border>
    </dxf>
    <dxf>
      <border>
        <top style="thin">
          <color rgb="FF000000"/>
        </top>
      </border>
    </dxf>
    <dxf>
      <border diagonalUp="0" diagonalDown="0">
        <left style="thin">
          <color rgb="FF000000"/>
        </left>
        <right style="thin">
          <color rgb="FF000000"/>
        </right>
        <top style="thin">
          <color rgb="FF000000"/>
        </top>
        <bottom style="thin">
          <color rgb="FF000000"/>
        </bottom>
      </border>
    </dxf>
    <dxf>
      <border>
        <bottom style="thin">
          <color rgb="FF000000"/>
        </bottom>
      </border>
    </dxf>
    <dxf>
      <border diagonalUp="0" diagonalDown="0">
        <left style="thin">
          <color indexed="64"/>
        </left>
        <right style="thin">
          <color indexed="64"/>
        </right>
        <top/>
        <bottom/>
        <vertical style="thin">
          <color indexed="64"/>
        </vertical>
        <horizontal style="thin">
          <color indexed="64"/>
        </horizontal>
      </border>
    </dxf>
    <dxf>
      <fill>
        <patternFill patternType="solid">
          <fgColor indexed="64"/>
          <bgColor theme="8"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8"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9" tint="0.39997558519241921"/>
        </patternFill>
      </fill>
      <alignment horizontal="center" vertical="center" textRotation="0" wrapText="0" indent="0" justifyLastLine="0" shrinkToFit="0" readingOrder="0"/>
      <border diagonalUp="1" diagonalDown="0">
        <left/>
        <right style="thin">
          <color indexed="64"/>
        </right>
        <top/>
        <bottom/>
        <diagonal style="thin">
          <color indexed="64"/>
        </diagonal>
        <vertical/>
        <horizontal/>
      </border>
    </dxf>
    <dxf>
      <border>
        <top style="thin">
          <color rgb="FF000000"/>
        </top>
      </border>
    </dxf>
    <dxf>
      <border diagonalUp="0" diagonalDown="0">
        <left style="thin">
          <color rgb="FF000000"/>
        </left>
        <right style="thin">
          <color rgb="FF000000"/>
        </right>
        <top style="thin">
          <color rgb="FF000000"/>
        </top>
        <bottom style="thin">
          <color rgb="FF000000"/>
        </bottom>
      </border>
    </dxf>
    <dxf>
      <border>
        <bottom style="thin">
          <color rgb="FF000000"/>
        </bottom>
      </border>
    </dxf>
    <dxf>
      <border diagonalUp="0" diagonalDown="0">
        <left style="thin">
          <color indexed="64"/>
        </left>
        <right style="thin">
          <color indexed="64"/>
        </right>
        <top/>
        <bottom/>
        <vertical style="thin">
          <color indexed="64"/>
        </vertical>
        <horizontal style="thin">
          <color indexed="64"/>
        </horizontal>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9" tint="0.39997558519241921"/>
        </patternFill>
      </fill>
      <border diagonalUp="1" diagonalDown="0" outline="0">
        <left/>
        <right style="thin">
          <color indexed="64"/>
        </right>
        <top style="thin">
          <color indexed="64"/>
        </top>
        <bottom/>
        <diagonal style="thin">
          <color indexed="64"/>
        </diagonal>
      </border>
    </dxf>
    <dxf>
      <border>
        <top style="thin">
          <color rgb="FF000000"/>
        </top>
      </border>
    </dxf>
    <dxf>
      <border diagonalUp="0" diagonalDown="0">
        <left style="thin">
          <color rgb="FF000000"/>
        </left>
        <right style="thin">
          <color rgb="FF000000"/>
        </right>
        <top style="thin">
          <color rgb="FF000000"/>
        </top>
        <bottom style="thin">
          <color rgb="FF000000"/>
        </bottom>
      </border>
    </dxf>
    <dxf>
      <border>
        <bottom style="thin">
          <color rgb="FF000000"/>
        </bottom>
      </border>
    </dxf>
    <dxf>
      <border diagonalUp="0" diagonalDown="0">
        <left style="thin">
          <color indexed="64"/>
        </left>
        <right style="thin">
          <color indexed="64"/>
        </right>
        <top/>
        <bottom/>
        <vertical style="thin">
          <color indexed="64"/>
        </vertical>
        <horizontal style="thin">
          <color indexed="64"/>
        </horizontal>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9" tint="0.39997558519241921"/>
        </patternFill>
      </fill>
      <border diagonalUp="1" diagonalDown="0" outline="0">
        <left/>
        <right style="thin">
          <color indexed="64"/>
        </right>
        <top style="thin">
          <color indexed="64"/>
        </top>
        <bottom/>
        <diagonal style="thin">
          <color indexed="64"/>
        </diagonal>
      </border>
    </dxf>
    <dxf>
      <border>
        <top style="thin">
          <color rgb="FF000000"/>
        </top>
      </border>
    </dxf>
    <dxf>
      <border diagonalUp="0" diagonalDown="0">
        <left style="thin">
          <color rgb="FF000000"/>
        </left>
        <right style="thin">
          <color rgb="FF000000"/>
        </right>
        <top style="thin">
          <color rgb="FF000000"/>
        </top>
        <bottom style="thin">
          <color rgb="FF000000"/>
        </bottom>
      </border>
    </dxf>
    <dxf>
      <border>
        <bottom style="thin">
          <color rgb="FF000000"/>
        </bottom>
      </border>
    </dxf>
    <dxf>
      <border diagonalUp="0" diagonalDown="0">
        <left style="thin">
          <color indexed="64"/>
        </left>
        <right style="thin">
          <color indexed="64"/>
        </right>
        <top/>
        <bottom/>
        <vertical style="thin">
          <color indexed="64"/>
        </vertical>
        <horizontal style="thin">
          <color indexed="64"/>
        </horizontal>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9" tint="0.39997558519241921"/>
        </patternFill>
      </fill>
      <border diagonalUp="1" diagonalDown="0" outline="0">
        <left/>
        <right style="thin">
          <color indexed="64"/>
        </right>
        <top style="thin">
          <color indexed="64"/>
        </top>
        <bottom/>
        <diagonal style="thin">
          <color indexed="64"/>
        </diagonal>
      </border>
    </dxf>
    <dxf>
      <border>
        <top style="thin">
          <color rgb="FF000000"/>
        </top>
      </border>
    </dxf>
    <dxf>
      <border diagonalUp="0" diagonalDown="0">
        <left style="thin">
          <color rgb="FF000000"/>
        </left>
        <right style="thin">
          <color rgb="FF000000"/>
        </right>
        <top style="thin">
          <color rgb="FF000000"/>
        </top>
        <bottom style="thin">
          <color rgb="FF000000"/>
        </bottom>
      </border>
    </dxf>
    <dxf>
      <border>
        <bottom style="thin">
          <color rgb="FF000000"/>
        </bottom>
      </border>
    </dxf>
    <dxf>
      <border diagonalUp="0" diagonalDown="0">
        <left style="thin">
          <color indexed="64"/>
        </left>
        <right style="thin">
          <color indexed="64"/>
        </right>
        <top/>
        <bottom/>
        <vertical style="thin">
          <color indexed="64"/>
        </vertical>
        <horizontal style="thin">
          <color indexed="64"/>
        </horizontal>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9" tint="0.39997558519241921"/>
        </patternFill>
      </fill>
      <alignment horizontal="center" vertical="center" textRotation="0" wrapText="0" indent="0" justifyLastLine="0" shrinkToFit="0" readingOrder="0"/>
      <border diagonalUp="1" diagonalDown="0" outline="0">
        <left/>
        <right style="thin">
          <color indexed="64"/>
        </right>
        <top/>
        <bottom/>
        <diagonal style="thin">
          <color indexed="64"/>
        </diagonal>
      </border>
    </dxf>
    <dxf>
      <border>
        <top style="thin">
          <color rgb="FF000000"/>
        </top>
      </border>
    </dxf>
    <dxf>
      <border diagonalUp="0" diagonalDown="0">
        <left style="thin">
          <color rgb="FF000000"/>
        </left>
        <right style="thin">
          <color rgb="FF000000"/>
        </right>
        <top style="thin">
          <color rgb="FF000000"/>
        </top>
        <bottom style="thin">
          <color rgb="FF000000"/>
        </bottom>
      </border>
    </dxf>
    <dxf>
      <alignment horizontal="center" vertical="center" textRotation="0" wrapText="0" indent="0" justifyLastLine="0" shrinkToFit="0" readingOrder="0"/>
    </dxf>
    <dxf>
      <border>
        <bottom style="thin">
          <color rgb="FF000000"/>
        </bottom>
      </border>
    </dxf>
    <dxf>
      <alignment horizontal="center" vertical="center" textRotation="0" wrapText="0" indent="0" justifyLastLine="0" shrinkToFit="0" readingOrder="0"/>
      <border diagonalUp="0" diagonalDown="0" outline="0">
        <left style="thin">
          <color indexed="64"/>
        </left>
        <right style="thin">
          <color indexed="64"/>
        </right>
        <top/>
        <bottom/>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9" tint="0.39997558519241921"/>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rgb="FF000000"/>
        </top>
      </border>
    </dxf>
    <dxf>
      <border diagonalUp="0" diagonalDown="0">
        <left style="thin">
          <color rgb="FF000000"/>
        </left>
        <right style="thin">
          <color rgb="FF000000"/>
        </right>
        <top style="thin">
          <color rgb="FF000000"/>
        </top>
        <bottom style="thin">
          <color rgb="FF000000"/>
        </bottom>
      </border>
    </dxf>
    <dxf>
      <fill>
        <patternFill patternType="solid">
          <fgColor rgb="FF000000"/>
          <bgColor rgb="FFB4C6E7"/>
        </patternFill>
      </fill>
    </dxf>
    <dxf>
      <border>
        <bottom style="thin">
          <color rgb="FF000000"/>
        </bottom>
      </border>
    </dxf>
    <dxf>
      <border diagonalUp="0" diagonalDown="0">
        <left style="thin">
          <color indexed="64"/>
        </left>
        <right style="thin">
          <color indexed="64"/>
        </right>
        <top/>
        <bottom/>
        <vertical style="thin">
          <color indexed="64"/>
        </vertical>
        <horizontal style="thin">
          <color indexed="64"/>
        </horizontal>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9" tint="0.39997558519241921"/>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9" tint="0.39997558519241921"/>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solid">
          <fgColor indexed="64"/>
          <bgColor theme="8" tint="0.59999389629810485"/>
        </patternFill>
      </fill>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ill>
        <patternFill patternType="solid">
          <fgColor indexed="64"/>
          <bgColor theme="8"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8"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9" tint="0.39997558519241921"/>
        </patternFill>
      </fill>
      <alignment horizontal="center" vertical="center" textRotation="0" wrapText="0" indent="0" justifyLastLine="0" shrinkToFit="0" readingOrder="0"/>
      <border diagonalUp="1" diagonalDown="0">
        <left/>
        <right style="thin">
          <color indexed="64"/>
        </right>
        <top/>
        <bottom/>
        <diagonal style="thin">
          <color indexed="64"/>
        </diagonal>
        <vertical/>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ill>
        <patternFill patternType="solid">
          <fgColor indexed="64"/>
          <bgColor theme="8"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8"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9" tint="0.39997558519241921"/>
        </patternFill>
      </fill>
      <alignment horizontal="center" vertical="center" textRotation="0" wrapText="0" indent="0" justifyLastLine="0" shrinkToFit="0" readingOrder="0"/>
      <border diagonalUp="1" diagonalDown="0">
        <left/>
        <right style="thin">
          <color indexed="64"/>
        </right>
        <top/>
        <bottom/>
        <diagonal style="thin">
          <color indexed="64"/>
        </diagonal>
        <vertical/>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9" tint="0.39997558519241921"/>
        </patternFill>
      </fill>
      <border diagonalUp="1" diagonalDown="0" outline="0">
        <left/>
        <right style="thin">
          <color indexed="64"/>
        </right>
        <top style="thin">
          <color indexed="64"/>
        </top>
        <bottom/>
        <diagonal style="thin">
          <color indexed="64"/>
        </diagon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9" tint="0.39997558519241921"/>
        </patternFill>
      </fill>
      <border diagonalUp="1" diagonalDown="0" outline="0">
        <left/>
        <right style="thin">
          <color indexed="64"/>
        </right>
        <top style="thin">
          <color indexed="64"/>
        </top>
        <bottom/>
        <diagonal style="thin">
          <color indexed="64"/>
        </diagon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ill>
        <patternFill patternType="solid">
          <fgColor indexed="64"/>
          <bgColor theme="8"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9" tint="0.39997558519241921"/>
        </patternFill>
      </fill>
      <border diagonalUp="1" diagonalDown="0" outline="0">
        <left/>
        <right style="thin">
          <color indexed="64"/>
        </right>
        <top style="thin">
          <color indexed="64"/>
        </top>
        <bottom/>
        <diagonal style="thin">
          <color indexed="64"/>
        </diagon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9" tint="0.39997558519241921"/>
        </patternFill>
      </fill>
      <alignment horizontal="center" vertical="center" textRotation="0" wrapText="0" indent="0" justifyLastLine="0" shrinkToFit="0" readingOrder="0"/>
      <border diagonalUp="1" diagonalDown="0" outline="0">
        <left/>
        <right style="thin">
          <color indexed="64"/>
        </right>
        <top/>
        <bottom/>
        <diagonal style="thin">
          <color indexed="64"/>
        </diagonal>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dxf>
    <dxf>
      <border>
        <bottom style="thin">
          <color indexed="64"/>
        </bottom>
      </border>
    </dxf>
    <dxf>
      <alignment horizontal="center" vertical="center" textRotation="0" wrapText="0" indent="0" justifyLastLine="0" shrinkToFit="0" readingOrder="0"/>
      <border diagonalUp="0" diagonalDown="0" outline="0">
        <left style="thin">
          <color indexed="64"/>
        </left>
        <right style="thin">
          <color indexed="64"/>
        </right>
        <top/>
        <bottom/>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9" tint="0.39997558519241921"/>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solid">
          <fgColor indexed="64"/>
          <bgColor theme="8" tint="0.59999389629810485"/>
        </patternFill>
      </fill>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9" tint="0.39997558519241921"/>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9" tint="0.39997558519241921"/>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solid">
          <fgColor indexed="64"/>
          <bgColor theme="8" tint="0.59999389629810485"/>
        </patternFill>
      </fill>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ill>
        <patternFill patternType="solid">
          <fgColor indexed="64"/>
          <bgColor theme="8"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8"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9" tint="0.39997558519241921"/>
        </patternFill>
      </fill>
      <alignment horizontal="center" vertical="center" textRotation="0" wrapText="0" indent="0" justifyLastLine="0" shrinkToFit="0" readingOrder="0"/>
      <border diagonalUp="1" diagonalDown="0">
        <left/>
        <right style="thin">
          <color indexed="64"/>
        </right>
        <top/>
        <bottom/>
        <diagonal style="thin">
          <color indexed="64"/>
        </diagonal>
        <vertical/>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ill>
        <patternFill patternType="solid">
          <fgColor indexed="64"/>
          <bgColor theme="8"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8"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9" tint="0.39997558519241921"/>
        </patternFill>
      </fill>
      <alignment horizontal="center" vertical="center" textRotation="0" wrapText="0" indent="0" justifyLastLine="0" shrinkToFit="0" readingOrder="0"/>
      <border diagonalUp="1" diagonalDown="0">
        <left/>
        <right style="thin">
          <color indexed="64"/>
        </right>
        <top/>
        <bottom/>
        <diagonal style="thin">
          <color indexed="64"/>
        </diagonal>
        <vertical/>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9" tint="0.39997558519241921"/>
        </patternFill>
      </fill>
      <border diagonalUp="1" diagonalDown="0" outline="0">
        <left/>
        <right style="thin">
          <color indexed="64"/>
        </right>
        <top style="thin">
          <color indexed="64"/>
        </top>
        <bottom/>
        <diagonal style="thin">
          <color indexed="64"/>
        </diagon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9" tint="0.39997558519241921"/>
        </patternFill>
      </fill>
      <border diagonalUp="1" diagonalDown="0" outline="0">
        <left/>
        <right style="thin">
          <color indexed="64"/>
        </right>
        <top style="thin">
          <color indexed="64"/>
        </top>
        <bottom/>
        <diagonal style="thin">
          <color indexed="64"/>
        </diagon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ill>
        <patternFill patternType="solid">
          <fgColor indexed="64"/>
          <bgColor theme="8"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9" tint="0.39997558519241921"/>
        </patternFill>
      </fill>
      <border diagonalUp="1" diagonalDown="0" outline="0">
        <left/>
        <right style="thin">
          <color indexed="64"/>
        </right>
        <top style="thin">
          <color indexed="64"/>
        </top>
        <bottom/>
        <diagonal style="thin">
          <color indexed="64"/>
        </diagon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9" tint="0.39997558519241921"/>
        </patternFill>
      </fill>
      <alignment horizontal="center" vertical="center" textRotation="0" wrapText="0" indent="0" justifyLastLine="0" shrinkToFit="0" readingOrder="0"/>
      <border diagonalUp="1" diagonalDown="0" outline="0">
        <left/>
        <right style="thin">
          <color indexed="64"/>
        </right>
        <top/>
        <bottom/>
        <diagonal style="thin">
          <color indexed="64"/>
        </diagonal>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dxf>
    <dxf>
      <border>
        <bottom style="thin">
          <color indexed="64"/>
        </bottom>
      </border>
    </dxf>
    <dxf>
      <alignment horizontal="center" vertical="center" textRotation="0" wrapText="0" indent="0" justifyLastLine="0" shrinkToFit="0" readingOrder="0"/>
      <border diagonalUp="0" diagonalDown="0" outline="0">
        <left style="thin">
          <color indexed="64"/>
        </left>
        <right style="thin">
          <color indexed="64"/>
        </right>
        <top/>
        <bottom/>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9" tint="0.39997558519241921"/>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solid">
          <fgColor indexed="64"/>
          <bgColor theme="8" tint="0.59999389629810485"/>
        </patternFill>
      </fill>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9" tint="0.39997558519241921"/>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9" tint="0.39997558519241921"/>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solid">
          <fgColor indexed="64"/>
          <bgColor theme="8" tint="0.59999389629810485"/>
        </patternFill>
      </fill>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ill>
        <patternFill patternType="solid">
          <fgColor indexed="64"/>
          <bgColor theme="8"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8"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9" tint="0.39997558519241921"/>
        </patternFill>
      </fill>
      <alignment horizontal="center" vertical="center" textRotation="0" wrapText="0" indent="0" justifyLastLine="0" shrinkToFit="0" readingOrder="0"/>
      <border diagonalUp="1" diagonalDown="0">
        <left/>
        <right style="thin">
          <color indexed="64"/>
        </right>
        <top/>
        <bottom/>
        <diagonal style="thin">
          <color indexed="64"/>
        </diagonal>
        <vertical/>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ill>
        <patternFill patternType="solid">
          <fgColor indexed="64"/>
          <bgColor theme="8"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8"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9" tint="0.39997558519241921"/>
        </patternFill>
      </fill>
      <alignment horizontal="center" vertical="center" textRotation="0" wrapText="0" indent="0" justifyLastLine="0" shrinkToFit="0" readingOrder="0"/>
      <border diagonalUp="1" diagonalDown="0">
        <left/>
        <right style="thin">
          <color indexed="64"/>
        </right>
        <top/>
        <bottom/>
        <diagonal style="thin">
          <color indexed="64"/>
        </diagonal>
        <vertical/>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9" tint="0.39997558519241921"/>
        </patternFill>
      </fill>
      <border diagonalUp="1" diagonalDown="0" outline="0">
        <left/>
        <right style="thin">
          <color indexed="64"/>
        </right>
        <top style="thin">
          <color indexed="64"/>
        </top>
        <bottom/>
        <diagonal style="thin">
          <color indexed="64"/>
        </diagon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9" tint="0.39997558519241921"/>
        </patternFill>
      </fill>
      <border diagonalUp="1" diagonalDown="0" outline="0">
        <left/>
        <right style="thin">
          <color indexed="64"/>
        </right>
        <top style="thin">
          <color indexed="64"/>
        </top>
        <bottom/>
        <diagonal style="thin">
          <color indexed="64"/>
        </diagon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ill>
        <patternFill patternType="solid">
          <fgColor indexed="64"/>
          <bgColor theme="8"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9" tint="0.39997558519241921"/>
        </patternFill>
      </fill>
      <border diagonalUp="1" diagonalDown="0" outline="0">
        <left/>
        <right style="thin">
          <color indexed="64"/>
        </right>
        <top style="thin">
          <color indexed="64"/>
        </top>
        <bottom/>
        <diagonal style="thin">
          <color indexed="64"/>
        </diagon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9" tint="0.39997558519241921"/>
        </patternFill>
      </fill>
      <alignment horizontal="center" vertical="center" textRotation="0" wrapText="0" indent="0" justifyLastLine="0" shrinkToFit="0" readingOrder="0"/>
      <border diagonalUp="1" diagonalDown="0" outline="0">
        <left/>
        <right style="thin">
          <color indexed="64"/>
        </right>
        <top/>
        <bottom/>
        <diagonal style="thin">
          <color indexed="64"/>
        </diagonal>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dxf>
    <dxf>
      <border>
        <bottom style="thin">
          <color indexed="64"/>
        </bottom>
      </border>
    </dxf>
    <dxf>
      <alignment horizontal="center" vertical="center" textRotation="0" wrapText="0" indent="0" justifyLastLine="0" shrinkToFit="0" readingOrder="0"/>
      <border diagonalUp="0" diagonalDown="0" outline="0">
        <left style="thin">
          <color indexed="64"/>
        </left>
        <right style="thin">
          <color indexed="64"/>
        </right>
        <top/>
        <bottom/>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9" tint="0.39997558519241921"/>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solid">
          <fgColor indexed="64"/>
          <bgColor theme="8" tint="0.59999389629810485"/>
        </patternFill>
      </fill>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font>
        <b/>
        <strike val="0"/>
        <outline val="0"/>
        <shadow val="0"/>
        <u val="none"/>
        <vertAlign val="baseline"/>
        <sz val="11"/>
        <color theme="0"/>
        <name val="맑은 고딕"/>
        <scheme val="minor"/>
      </font>
      <fill>
        <patternFill patternType="solid">
          <fgColor indexed="64"/>
          <bgColor theme="0" tint="-0.499984740745262"/>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solid">
          <fgColor indexed="64"/>
          <bgColor theme="8" tint="0.59999389629810485"/>
        </patternFill>
      </fill>
    </dxf>
    <dxf>
      <border>
        <bottom style="thin">
          <color indexed="64"/>
        </bottom>
      </border>
    </dxf>
    <dxf>
      <font>
        <b/>
      </font>
      <fill>
        <patternFill patternType="solid">
          <fgColor indexed="64"/>
          <bgColor theme="0" tint="-0.499984740745262"/>
        </patternFill>
      </fill>
      <border diagonalUp="0" diagonalDown="0" outline="0">
        <left style="thin">
          <color indexed="64"/>
        </left>
        <right style="thin">
          <color indexed="64"/>
        </right>
        <top/>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font>
        <b/>
        <strike val="0"/>
        <outline val="0"/>
        <shadow val="0"/>
        <u val="none"/>
        <vertAlign val="baseline"/>
        <sz val="11"/>
        <color theme="0"/>
        <name val="맑은 고딕"/>
        <scheme val="minor"/>
      </font>
      <fill>
        <patternFill patternType="solid">
          <fgColor indexed="64"/>
          <bgColor theme="0" tint="-0.499984740745262"/>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solid">
          <fgColor indexed="64"/>
          <bgColor theme="8" tint="0.59999389629810485"/>
        </patternFill>
      </fill>
    </dxf>
    <dxf>
      <border>
        <bottom style="thin">
          <color indexed="64"/>
        </bottom>
      </border>
    </dxf>
    <dxf>
      <font>
        <b/>
      </font>
      <fill>
        <patternFill patternType="solid">
          <fgColor indexed="64"/>
          <bgColor theme="0" tint="-0.499984740745262"/>
        </patternFill>
      </fill>
      <border diagonalUp="0" diagonalDown="0" outline="0">
        <left style="thin">
          <color indexed="64"/>
        </left>
        <right style="thin">
          <color indexed="64"/>
        </right>
        <top/>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font>
        <b/>
        <strike val="0"/>
        <outline val="0"/>
        <shadow val="0"/>
        <u val="none"/>
        <vertAlign val="baseline"/>
        <sz val="11"/>
        <color theme="0"/>
        <name val="맑은 고딕"/>
        <scheme val="minor"/>
      </font>
      <fill>
        <patternFill patternType="solid">
          <fgColor indexed="64"/>
          <bgColor theme="0" tint="-0.499984740745262"/>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solid">
          <fgColor indexed="64"/>
          <bgColor theme="8" tint="0.59999389629810485"/>
        </patternFill>
      </fill>
    </dxf>
    <dxf>
      <border>
        <bottom style="thin">
          <color indexed="64"/>
        </bottom>
      </border>
    </dxf>
    <dxf>
      <font>
        <b/>
      </font>
      <fill>
        <patternFill patternType="solid">
          <fgColor indexed="64"/>
          <bgColor theme="0" tint="-0.499984740745262"/>
        </patternFill>
      </fill>
      <border diagonalUp="0" diagonalDown="0" outline="0">
        <left style="thin">
          <color indexed="64"/>
        </left>
        <right style="thin">
          <color indexed="64"/>
        </right>
        <top/>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font>
        <b/>
        <strike val="0"/>
        <outline val="0"/>
        <shadow val="0"/>
        <u val="none"/>
        <vertAlign val="baseline"/>
        <sz val="11"/>
        <color theme="0"/>
        <name val="맑은 고딕"/>
        <scheme val="minor"/>
      </font>
      <fill>
        <patternFill patternType="solid">
          <fgColor indexed="64"/>
          <bgColor theme="0" tint="-0.499984740745262"/>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solid">
          <fgColor indexed="64"/>
          <bgColor theme="8" tint="0.59999389629810485"/>
        </patternFill>
      </fill>
    </dxf>
    <dxf>
      <border>
        <bottom style="thin">
          <color indexed="64"/>
        </bottom>
      </border>
    </dxf>
    <dxf>
      <font>
        <b/>
      </font>
      <fill>
        <patternFill patternType="solid">
          <fgColor indexed="64"/>
          <bgColor theme="0" tint="-0.499984740745262"/>
        </patternFill>
      </fill>
      <border diagonalUp="0" diagonalDown="0" outline="0">
        <left style="thin">
          <color indexed="64"/>
        </left>
        <right style="thin">
          <color indexed="64"/>
        </right>
        <top/>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font>
        <b/>
        <strike val="0"/>
        <outline val="0"/>
        <shadow val="0"/>
        <u val="none"/>
        <vertAlign val="baseline"/>
        <sz val="11"/>
        <color theme="0"/>
        <name val="맑은 고딕"/>
        <scheme val="minor"/>
      </font>
      <fill>
        <patternFill patternType="solid">
          <fgColor indexed="64"/>
          <bgColor theme="0" tint="-0.499984740745262"/>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solid">
          <fgColor indexed="64"/>
          <bgColor theme="8" tint="0.59999389629810485"/>
        </patternFill>
      </fill>
    </dxf>
    <dxf>
      <border>
        <bottom style="thin">
          <color indexed="64"/>
        </bottom>
      </border>
    </dxf>
    <dxf>
      <font>
        <b/>
      </font>
      <fill>
        <patternFill patternType="solid">
          <fgColor indexed="64"/>
          <bgColor theme="0" tint="-0.499984740745262"/>
        </patternFill>
      </fill>
      <border diagonalUp="0" diagonalDown="0" outline="0">
        <left style="thin">
          <color indexed="64"/>
        </left>
        <right style="thin">
          <color indexed="64"/>
        </right>
        <top/>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font>
        <b/>
        <strike val="0"/>
        <outline val="0"/>
        <shadow val="0"/>
        <u val="none"/>
        <vertAlign val="baseline"/>
        <sz val="11"/>
        <color theme="0"/>
        <name val="맑은 고딕"/>
        <scheme val="minor"/>
      </font>
      <fill>
        <patternFill patternType="solid">
          <fgColor indexed="64"/>
          <bgColor theme="0" tint="-0.499984740745262"/>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solid">
          <fgColor indexed="64"/>
          <bgColor theme="8" tint="0.59999389629810485"/>
        </patternFill>
      </fill>
    </dxf>
    <dxf>
      <border>
        <bottom style="thin">
          <color indexed="64"/>
        </bottom>
      </border>
    </dxf>
    <dxf>
      <font>
        <b/>
      </font>
      <fill>
        <patternFill patternType="solid">
          <fgColor indexed="64"/>
          <bgColor theme="0" tint="-0.499984740745262"/>
        </patternFill>
      </fill>
      <border diagonalUp="0" diagonalDown="0" outline="0">
        <left style="thin">
          <color indexed="64"/>
        </left>
        <right style="thin">
          <color indexed="64"/>
        </right>
        <top/>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0.499984740745262"/>
        </patternFill>
      </fill>
      <alignment horizontal="center" vertical="center" textRotation="0" wrapText="0" indent="0" justifyLastLine="0" shrinkToFit="0" readingOrder="0"/>
      <border diagonalUp="1" diagonalDown="0" outline="0">
        <left/>
        <right style="thin">
          <color indexed="64"/>
        </right>
        <top/>
        <bottom/>
        <diagonal style="thin">
          <color indexed="64"/>
        </diagonal>
      </border>
    </dxf>
    <dxf>
      <border>
        <top style="thin">
          <color indexed="64"/>
        </top>
      </border>
    </dxf>
    <dxf>
      <border diagonalUp="0" diagonalDown="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맑은 고딕"/>
        <scheme val="minor"/>
      </font>
      <fill>
        <patternFill patternType="solid">
          <fgColor indexed="64"/>
          <bgColor theme="0" tint="-0.499984740745262"/>
        </patternFill>
      </fill>
      <border diagonalUp="0" diagonalDown="0" outline="0">
        <left style="thin">
          <color indexed="64"/>
        </left>
        <right style="thin">
          <color indexed="64"/>
        </right>
        <top/>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0.499984740745262"/>
        </patternFill>
      </fill>
      <alignment horizontal="center" vertical="center" textRotation="0" wrapText="0" indent="0" justifyLastLine="0" shrinkToFit="0" readingOrder="0"/>
      <border diagonalUp="1" diagonalDown="0" outline="0">
        <left/>
        <right style="thin">
          <color indexed="64"/>
        </right>
        <top/>
        <bottom/>
        <diagonal style="thin">
          <color indexed="64"/>
        </diagonal>
      </border>
    </dxf>
    <dxf>
      <border>
        <top style="thin">
          <color indexed="64"/>
        </top>
      </border>
    </dxf>
    <dxf>
      <border diagonalUp="0" diagonalDown="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맑은 고딕"/>
        <scheme val="minor"/>
      </font>
      <fill>
        <patternFill patternType="solid">
          <fgColor indexed="64"/>
          <bgColor theme="0" tint="-0.499984740745262"/>
        </patternFill>
      </fill>
      <border diagonalUp="0" diagonalDown="0" outline="0">
        <left style="thin">
          <color indexed="64"/>
        </left>
        <right style="thin">
          <color indexed="64"/>
        </right>
        <top/>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0.499984740745262"/>
        </patternFill>
      </fill>
      <border diagonalUp="1" diagonalDown="0" outline="0">
        <left/>
        <right style="thin">
          <color indexed="64"/>
        </right>
        <top style="thin">
          <color indexed="64"/>
        </top>
        <bottom/>
        <diagonal style="thin">
          <color indexed="64"/>
        </diagonal>
      </border>
    </dxf>
    <dxf>
      <border>
        <top style="thin">
          <color indexed="64"/>
        </top>
      </border>
    </dxf>
    <dxf>
      <border diagonalUp="0" diagonalDown="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맑은 고딕"/>
        <scheme val="minor"/>
      </font>
      <fill>
        <patternFill patternType="solid">
          <fgColor indexed="64"/>
          <bgColor theme="0" tint="-0.499984740745262"/>
        </patternFill>
      </fill>
      <border diagonalUp="0" diagonalDown="0" outline="0">
        <left style="thin">
          <color indexed="64"/>
        </left>
        <right style="thin">
          <color indexed="64"/>
        </right>
        <top/>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0.499984740745262"/>
        </patternFill>
      </fill>
      <border diagonalUp="1" diagonalDown="0" outline="0">
        <left/>
        <right style="thin">
          <color indexed="64"/>
        </right>
        <top style="thin">
          <color indexed="64"/>
        </top>
        <bottom/>
        <diagonal style="thin">
          <color indexed="64"/>
        </diagonal>
      </border>
    </dxf>
    <dxf>
      <border>
        <top style="thin">
          <color indexed="64"/>
        </top>
      </border>
    </dxf>
    <dxf>
      <border diagonalUp="0" diagonalDown="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맑은 고딕"/>
        <scheme val="minor"/>
      </font>
      <fill>
        <patternFill patternType="solid">
          <fgColor indexed="64"/>
          <bgColor theme="0" tint="-0.499984740745262"/>
        </patternFill>
      </fill>
      <border diagonalUp="0" diagonalDown="0" outline="0">
        <left style="thin">
          <color indexed="64"/>
        </left>
        <right style="thin">
          <color indexed="64"/>
        </right>
        <top/>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0.499984740745262"/>
        </patternFill>
      </fill>
      <border diagonalUp="1" diagonalDown="0" outline="0">
        <left/>
        <right style="thin">
          <color indexed="64"/>
        </right>
        <top style="thin">
          <color indexed="64"/>
        </top>
        <bottom/>
        <diagonal style="thin">
          <color indexed="64"/>
        </diagonal>
      </border>
    </dxf>
    <dxf>
      <border>
        <top style="thin">
          <color indexed="64"/>
        </top>
      </border>
    </dxf>
    <dxf>
      <border diagonalUp="0" diagonalDown="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맑은 고딕"/>
        <scheme val="minor"/>
      </font>
      <fill>
        <patternFill patternType="solid">
          <fgColor indexed="64"/>
          <bgColor theme="0" tint="-0.499984740745262"/>
        </patternFill>
      </fill>
      <border diagonalUp="0" diagonalDown="0" outline="0">
        <left style="thin">
          <color indexed="64"/>
        </left>
        <right style="thin">
          <color indexed="64"/>
        </right>
        <top/>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0.499984740745262"/>
        </patternFill>
      </fill>
      <alignment horizontal="center" vertical="center" textRotation="0" wrapText="0" indent="0" justifyLastLine="0" shrinkToFit="0" readingOrder="0"/>
      <border diagonalUp="1" diagonalDown="0" outline="0">
        <left/>
        <right style="thin">
          <color indexed="64"/>
        </right>
        <top/>
        <bottom/>
        <diagonal style="thin">
          <color indexed="64"/>
        </diagonal>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theme="1"/>
        <name val="맑은 고딕"/>
        <scheme val="minor"/>
      </font>
      <fill>
        <patternFill patternType="solid">
          <fgColor indexed="64"/>
          <bgColor theme="0" tint="-0.499984740745262"/>
        </patternFill>
      </fill>
      <border diagonalUp="0" diagonalDown="0" outline="0">
        <left style="thin">
          <color indexed="64"/>
        </left>
        <right style="thin">
          <color indexed="64"/>
        </right>
        <top/>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font>
        <b/>
        <strike val="0"/>
        <outline val="0"/>
        <shadow val="0"/>
        <u val="none"/>
        <vertAlign val="baseline"/>
        <sz val="11"/>
        <color theme="0"/>
        <name val="맑은 고딕"/>
        <scheme val="minor"/>
      </font>
      <fill>
        <patternFill patternType="solid">
          <fgColor indexed="64"/>
          <bgColor theme="0" tint="-0.499984740745262"/>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solid">
          <fgColor indexed="64"/>
          <bgColor theme="8" tint="0.59999389629810485"/>
        </patternFill>
      </fill>
    </dxf>
    <dxf>
      <border>
        <bottom style="thin">
          <color indexed="64"/>
        </bottom>
      </border>
    </dxf>
    <dxf>
      <font>
        <b/>
      </font>
      <fill>
        <patternFill patternType="solid">
          <fgColor indexed="64"/>
          <bgColor theme="0" tint="-0.499984740745262"/>
        </patternFill>
      </fill>
      <border diagonalUp="0" diagonalDown="0" outline="0">
        <left style="thin">
          <color indexed="64"/>
        </left>
        <right style="thin">
          <color indexed="64"/>
        </right>
        <top/>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font>
        <b/>
        <strike val="0"/>
        <outline val="0"/>
        <shadow val="0"/>
        <u val="none"/>
        <vertAlign val="baseline"/>
        <sz val="11"/>
        <color theme="0"/>
        <name val="맑은 고딕"/>
        <scheme val="minor"/>
      </font>
      <fill>
        <patternFill patternType="solid">
          <fgColor indexed="64"/>
          <bgColor theme="0" tint="-0.499984740745262"/>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solid">
          <fgColor indexed="64"/>
          <bgColor theme="8" tint="0.59999389629810485"/>
        </patternFill>
      </fill>
    </dxf>
    <dxf>
      <border>
        <bottom style="thin">
          <color indexed="64"/>
        </bottom>
      </border>
    </dxf>
    <dxf>
      <font>
        <b/>
      </font>
      <fill>
        <patternFill patternType="solid">
          <fgColor indexed="64"/>
          <bgColor theme="0" tint="-0.499984740745262"/>
        </patternFill>
      </fill>
      <border diagonalUp="0" diagonalDown="0" outline="0">
        <left style="thin">
          <color indexed="64"/>
        </left>
        <right style="thin">
          <color indexed="64"/>
        </right>
        <top/>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font>
        <b/>
        <strike val="0"/>
        <outline val="0"/>
        <shadow val="0"/>
        <u val="none"/>
        <vertAlign val="baseline"/>
        <sz val="11"/>
        <color theme="0"/>
        <name val="맑은 고딕"/>
        <scheme val="minor"/>
      </font>
      <fill>
        <patternFill patternType="solid">
          <fgColor indexed="64"/>
          <bgColor theme="0" tint="-0.499984740745262"/>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solid">
          <fgColor indexed="64"/>
          <bgColor theme="8" tint="0.59999389629810485"/>
        </patternFill>
      </fill>
    </dxf>
    <dxf>
      <border>
        <bottom style="thin">
          <color indexed="64"/>
        </bottom>
      </border>
    </dxf>
    <dxf>
      <font>
        <b/>
      </font>
      <fill>
        <patternFill patternType="solid">
          <fgColor indexed="64"/>
          <bgColor theme="0" tint="-0.499984740745262"/>
        </patternFill>
      </fill>
      <border diagonalUp="0" diagonalDown="0" outline="0">
        <left style="thin">
          <color indexed="64"/>
        </left>
        <right style="thin">
          <color indexed="64"/>
        </right>
        <top/>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font>
        <b/>
        <strike val="0"/>
        <outline val="0"/>
        <shadow val="0"/>
        <u val="none"/>
        <vertAlign val="baseline"/>
        <sz val="11"/>
        <color theme="0"/>
        <name val="맑은 고딕"/>
        <scheme val="minor"/>
      </font>
      <fill>
        <patternFill patternType="solid">
          <fgColor indexed="64"/>
          <bgColor theme="0" tint="-0.499984740745262"/>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solid">
          <fgColor indexed="64"/>
          <bgColor theme="8" tint="0.59999389629810485"/>
        </patternFill>
      </fill>
    </dxf>
    <dxf>
      <border>
        <bottom style="thin">
          <color indexed="64"/>
        </bottom>
      </border>
    </dxf>
    <dxf>
      <font>
        <b/>
      </font>
      <fill>
        <patternFill patternType="solid">
          <fgColor indexed="64"/>
          <bgColor theme="0" tint="-0.499984740745262"/>
        </patternFill>
      </fill>
      <border diagonalUp="0" diagonalDown="0" outline="0">
        <left style="thin">
          <color indexed="64"/>
        </left>
        <right style="thin">
          <color indexed="64"/>
        </right>
        <top/>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font>
        <b/>
        <strike val="0"/>
        <outline val="0"/>
        <shadow val="0"/>
        <u val="none"/>
        <vertAlign val="baseline"/>
        <sz val="11"/>
        <color theme="0"/>
        <name val="맑은 고딕"/>
        <scheme val="minor"/>
      </font>
      <fill>
        <patternFill patternType="solid">
          <fgColor indexed="64"/>
          <bgColor theme="0" tint="-0.499984740745262"/>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solid">
          <fgColor indexed="64"/>
          <bgColor theme="8" tint="0.59999389629810485"/>
        </patternFill>
      </fill>
    </dxf>
    <dxf>
      <border>
        <bottom style="thin">
          <color indexed="64"/>
        </bottom>
      </border>
    </dxf>
    <dxf>
      <font>
        <b/>
      </font>
      <fill>
        <patternFill patternType="solid">
          <fgColor indexed="64"/>
          <bgColor theme="0" tint="-0.499984740745262"/>
        </patternFill>
      </fill>
      <border diagonalUp="0" diagonalDown="0" outline="0">
        <left style="thin">
          <color indexed="64"/>
        </left>
        <right style="thin">
          <color indexed="64"/>
        </right>
        <top/>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font>
        <b/>
        <strike val="0"/>
        <outline val="0"/>
        <shadow val="0"/>
        <u val="none"/>
        <vertAlign val="baseline"/>
        <sz val="11"/>
        <color theme="0"/>
        <name val="맑은 고딕"/>
        <scheme val="minor"/>
      </font>
      <fill>
        <patternFill patternType="solid">
          <fgColor indexed="64"/>
          <bgColor theme="0" tint="-0.499984740745262"/>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solid">
          <fgColor indexed="64"/>
          <bgColor theme="8" tint="0.59999389629810485"/>
        </patternFill>
      </fill>
    </dxf>
    <dxf>
      <border>
        <bottom style="thin">
          <color indexed="64"/>
        </bottom>
      </border>
    </dxf>
    <dxf>
      <font>
        <b/>
      </font>
      <fill>
        <patternFill patternType="solid">
          <fgColor indexed="64"/>
          <bgColor theme="0" tint="-0.499984740745262"/>
        </patternFill>
      </fill>
      <border diagonalUp="0" diagonalDown="0" outline="0">
        <left style="thin">
          <color indexed="64"/>
        </left>
        <right style="thin">
          <color indexed="64"/>
        </right>
        <top/>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0.499984740745262"/>
        </patternFill>
      </fill>
      <alignment horizontal="center" vertical="center" textRotation="0" wrapText="0" indent="0" justifyLastLine="0" shrinkToFit="0" readingOrder="0"/>
      <border diagonalUp="1" diagonalDown="0" outline="0">
        <left/>
        <right style="thin">
          <color indexed="64"/>
        </right>
        <top/>
        <bottom/>
        <diagonal style="thin">
          <color indexed="64"/>
        </diagonal>
      </border>
    </dxf>
    <dxf>
      <border>
        <top style="thin">
          <color indexed="64"/>
        </top>
      </border>
    </dxf>
    <dxf>
      <border diagonalUp="0" diagonalDown="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맑은 고딕"/>
        <scheme val="minor"/>
      </font>
      <fill>
        <patternFill patternType="solid">
          <fgColor indexed="64"/>
          <bgColor theme="0" tint="-0.499984740745262"/>
        </patternFill>
      </fill>
      <border diagonalUp="0" diagonalDown="0" outline="0">
        <left style="thin">
          <color indexed="64"/>
        </left>
        <right style="thin">
          <color indexed="64"/>
        </right>
        <top/>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0.499984740745262"/>
        </patternFill>
      </fill>
      <alignment horizontal="center" vertical="center" textRotation="0" wrapText="0" indent="0" justifyLastLine="0" shrinkToFit="0" readingOrder="0"/>
      <border diagonalUp="1" diagonalDown="0" outline="0">
        <left/>
        <right style="thin">
          <color indexed="64"/>
        </right>
        <top/>
        <bottom/>
        <diagonal style="thin">
          <color indexed="64"/>
        </diagonal>
      </border>
    </dxf>
    <dxf>
      <border>
        <top style="thin">
          <color indexed="64"/>
        </top>
      </border>
    </dxf>
    <dxf>
      <border diagonalUp="0" diagonalDown="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맑은 고딕"/>
        <scheme val="minor"/>
      </font>
      <fill>
        <patternFill patternType="solid">
          <fgColor indexed="64"/>
          <bgColor theme="0" tint="-0.499984740745262"/>
        </patternFill>
      </fill>
      <border diagonalUp="0" diagonalDown="0" outline="0">
        <left style="thin">
          <color indexed="64"/>
        </left>
        <right style="thin">
          <color indexed="64"/>
        </right>
        <top/>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0.499984740745262"/>
        </patternFill>
      </fill>
      <border diagonalUp="1" diagonalDown="0" outline="0">
        <left/>
        <right style="thin">
          <color indexed="64"/>
        </right>
        <top style="thin">
          <color indexed="64"/>
        </top>
        <bottom/>
        <diagonal style="thin">
          <color indexed="64"/>
        </diagonal>
      </border>
    </dxf>
    <dxf>
      <border>
        <top style="thin">
          <color indexed="64"/>
        </top>
      </border>
    </dxf>
    <dxf>
      <border diagonalUp="0" diagonalDown="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맑은 고딕"/>
        <scheme val="minor"/>
      </font>
      <fill>
        <patternFill patternType="solid">
          <fgColor indexed="64"/>
          <bgColor theme="0" tint="-0.499984740745262"/>
        </patternFill>
      </fill>
      <border diagonalUp="0" diagonalDown="0" outline="0">
        <left style="thin">
          <color indexed="64"/>
        </left>
        <right style="thin">
          <color indexed="64"/>
        </right>
        <top/>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0.499984740745262"/>
        </patternFill>
      </fill>
      <border diagonalUp="1" diagonalDown="0" outline="0">
        <left/>
        <right style="thin">
          <color indexed="64"/>
        </right>
        <top style="thin">
          <color indexed="64"/>
        </top>
        <bottom/>
        <diagonal style="thin">
          <color indexed="64"/>
        </diagonal>
      </border>
    </dxf>
    <dxf>
      <border>
        <top style="thin">
          <color indexed="64"/>
        </top>
      </border>
    </dxf>
    <dxf>
      <border diagonalUp="0" diagonalDown="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맑은 고딕"/>
        <scheme val="minor"/>
      </font>
      <fill>
        <patternFill patternType="solid">
          <fgColor indexed="64"/>
          <bgColor theme="0" tint="-0.499984740745262"/>
        </patternFill>
      </fill>
      <border diagonalUp="0" diagonalDown="0" outline="0">
        <left style="thin">
          <color indexed="64"/>
        </left>
        <right style="thin">
          <color indexed="64"/>
        </right>
        <top/>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0.499984740745262"/>
        </patternFill>
      </fill>
      <border diagonalUp="1" diagonalDown="0" outline="0">
        <left/>
        <right style="thin">
          <color indexed="64"/>
        </right>
        <top style="thin">
          <color indexed="64"/>
        </top>
        <bottom/>
        <diagonal style="thin">
          <color indexed="64"/>
        </diagonal>
      </border>
    </dxf>
    <dxf>
      <border>
        <top style="thin">
          <color indexed="64"/>
        </top>
      </border>
    </dxf>
    <dxf>
      <border diagonalUp="0" diagonalDown="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맑은 고딕"/>
        <scheme val="minor"/>
      </font>
      <fill>
        <patternFill patternType="solid">
          <fgColor indexed="64"/>
          <bgColor theme="0" tint="-0.499984740745262"/>
        </patternFill>
      </fill>
      <border diagonalUp="0" diagonalDown="0" outline="0">
        <left style="thin">
          <color indexed="64"/>
        </left>
        <right style="thin">
          <color indexed="64"/>
        </right>
        <top/>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0.499984740745262"/>
        </patternFill>
      </fill>
      <alignment horizontal="center" vertical="center" textRotation="0" wrapText="0" indent="0" justifyLastLine="0" shrinkToFit="0" readingOrder="0"/>
      <border diagonalUp="1" diagonalDown="0" outline="0">
        <left/>
        <right style="thin">
          <color indexed="64"/>
        </right>
        <top/>
        <bottom/>
        <diagonal style="thin">
          <color indexed="64"/>
        </diagonal>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theme="1"/>
        <name val="맑은 고딕"/>
        <scheme val="minor"/>
      </font>
      <fill>
        <patternFill patternType="solid">
          <fgColor indexed="64"/>
          <bgColor theme="0" tint="-0.499984740745262"/>
        </patternFill>
      </fill>
      <border diagonalUp="0" diagonalDown="0" outline="0">
        <left style="thin">
          <color indexed="64"/>
        </left>
        <right style="thin">
          <color indexed="64"/>
        </right>
        <top/>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font>
        <b/>
        <strike val="0"/>
        <outline val="0"/>
        <shadow val="0"/>
        <u val="none"/>
        <vertAlign val="baseline"/>
        <sz val="11"/>
        <color theme="0"/>
        <name val="맑은 고딕"/>
        <scheme val="minor"/>
      </font>
      <fill>
        <patternFill patternType="solid">
          <fgColor indexed="64"/>
          <bgColor theme="0" tint="-0.499984740745262"/>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solid">
          <fgColor indexed="64"/>
          <bgColor theme="8" tint="0.59999389629810485"/>
        </patternFill>
      </fill>
    </dxf>
    <dxf>
      <border>
        <bottom style="thin">
          <color indexed="64"/>
        </bottom>
      </border>
    </dxf>
    <dxf>
      <font>
        <b/>
      </font>
      <fill>
        <patternFill patternType="solid">
          <fgColor indexed="64"/>
          <bgColor theme="0" tint="-0.499984740745262"/>
        </patternFill>
      </fill>
      <border diagonalUp="0" diagonalDown="0" outline="0">
        <left style="thin">
          <color indexed="64"/>
        </left>
        <right style="thin">
          <color indexed="64"/>
        </right>
        <top/>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font>
        <b/>
        <strike val="0"/>
        <outline val="0"/>
        <shadow val="0"/>
        <u val="none"/>
        <vertAlign val="baseline"/>
        <sz val="11"/>
        <color theme="0"/>
        <name val="맑은 고딕"/>
        <scheme val="minor"/>
      </font>
      <fill>
        <patternFill patternType="solid">
          <fgColor indexed="64"/>
          <bgColor theme="0" tint="-0.499984740745262"/>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solid">
          <fgColor indexed="64"/>
          <bgColor theme="8" tint="0.59999389629810485"/>
        </patternFill>
      </fill>
    </dxf>
    <dxf>
      <border>
        <bottom style="thin">
          <color indexed="64"/>
        </bottom>
      </border>
    </dxf>
    <dxf>
      <font>
        <b/>
      </font>
      <fill>
        <patternFill patternType="solid">
          <fgColor indexed="64"/>
          <bgColor theme="0" tint="-0.499984740745262"/>
        </patternFill>
      </fill>
      <border diagonalUp="0" diagonalDown="0" outline="0">
        <left style="thin">
          <color indexed="64"/>
        </left>
        <right style="thin">
          <color indexed="64"/>
        </right>
        <top/>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font>
        <b/>
        <strike val="0"/>
        <outline val="0"/>
        <shadow val="0"/>
        <u val="none"/>
        <vertAlign val="baseline"/>
        <sz val="11"/>
        <color theme="0"/>
        <name val="맑은 고딕"/>
        <scheme val="minor"/>
      </font>
      <fill>
        <patternFill patternType="solid">
          <fgColor indexed="64"/>
          <bgColor theme="0" tint="-0.499984740745262"/>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solid">
          <fgColor indexed="64"/>
          <bgColor theme="8" tint="0.59999389629810485"/>
        </patternFill>
      </fill>
    </dxf>
    <dxf>
      <border>
        <bottom style="thin">
          <color indexed="64"/>
        </bottom>
      </border>
    </dxf>
    <dxf>
      <font>
        <b/>
      </font>
      <fill>
        <patternFill patternType="solid">
          <fgColor indexed="64"/>
          <bgColor theme="0" tint="-0.499984740745262"/>
        </patternFill>
      </fill>
      <border diagonalUp="0" diagonalDown="0" outline="0">
        <left style="thin">
          <color indexed="64"/>
        </left>
        <right style="thin">
          <color indexed="64"/>
        </right>
        <top/>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font>
        <b/>
        <strike val="0"/>
        <outline val="0"/>
        <shadow val="0"/>
        <u val="none"/>
        <vertAlign val="baseline"/>
        <sz val="11"/>
        <color theme="0"/>
        <name val="맑은 고딕"/>
        <scheme val="minor"/>
      </font>
      <fill>
        <patternFill patternType="solid">
          <fgColor indexed="64"/>
          <bgColor theme="0" tint="-0.499984740745262"/>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solid">
          <fgColor indexed="64"/>
          <bgColor theme="8" tint="0.59999389629810485"/>
        </patternFill>
      </fill>
    </dxf>
    <dxf>
      <border>
        <bottom style="thin">
          <color indexed="64"/>
        </bottom>
      </border>
    </dxf>
    <dxf>
      <font>
        <b/>
      </font>
      <fill>
        <patternFill patternType="solid">
          <fgColor indexed="64"/>
          <bgColor theme="0" tint="-0.499984740745262"/>
        </patternFill>
      </fill>
      <border diagonalUp="0" diagonalDown="0" outline="0">
        <left style="thin">
          <color indexed="64"/>
        </left>
        <right style="thin">
          <color indexed="64"/>
        </right>
        <top/>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font>
        <b/>
        <strike val="0"/>
        <outline val="0"/>
        <shadow val="0"/>
        <u val="none"/>
        <vertAlign val="baseline"/>
        <sz val="11"/>
        <color theme="0"/>
        <name val="맑은 고딕"/>
        <scheme val="minor"/>
      </font>
      <fill>
        <patternFill patternType="solid">
          <fgColor indexed="64"/>
          <bgColor theme="0" tint="-0.499984740745262"/>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solid">
          <fgColor indexed="64"/>
          <bgColor theme="8" tint="0.59999389629810485"/>
        </patternFill>
      </fill>
    </dxf>
    <dxf>
      <border>
        <bottom style="thin">
          <color indexed="64"/>
        </bottom>
      </border>
    </dxf>
    <dxf>
      <font>
        <b/>
      </font>
      <fill>
        <patternFill patternType="solid">
          <fgColor indexed="64"/>
          <bgColor theme="0" tint="-0.499984740745262"/>
        </patternFill>
      </fill>
      <border diagonalUp="0" diagonalDown="0" outline="0">
        <left style="thin">
          <color indexed="64"/>
        </left>
        <right style="thin">
          <color indexed="64"/>
        </right>
        <top/>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font>
        <b/>
        <strike val="0"/>
        <outline val="0"/>
        <shadow val="0"/>
        <u val="none"/>
        <vertAlign val="baseline"/>
        <sz val="11"/>
        <color theme="0"/>
        <name val="맑은 고딕"/>
        <scheme val="minor"/>
      </font>
      <fill>
        <patternFill patternType="solid">
          <fgColor indexed="64"/>
          <bgColor theme="0" tint="-0.499984740745262"/>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solid">
          <fgColor indexed="64"/>
          <bgColor theme="8" tint="0.59999389629810485"/>
        </patternFill>
      </fill>
    </dxf>
    <dxf>
      <border>
        <bottom style="thin">
          <color indexed="64"/>
        </bottom>
      </border>
    </dxf>
    <dxf>
      <font>
        <b/>
      </font>
      <fill>
        <patternFill patternType="solid">
          <fgColor indexed="64"/>
          <bgColor theme="0" tint="-0.499984740745262"/>
        </patternFill>
      </fill>
      <border diagonalUp="0" diagonalDown="0" outline="0">
        <left style="thin">
          <color indexed="64"/>
        </left>
        <right style="thin">
          <color indexed="64"/>
        </right>
        <top/>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0.499984740745262"/>
        </patternFill>
      </fill>
      <alignment horizontal="center" vertical="center" textRotation="0" wrapText="0" indent="0" justifyLastLine="0" shrinkToFit="0" readingOrder="0"/>
      <border diagonalUp="1" diagonalDown="0" outline="0">
        <left/>
        <right style="thin">
          <color indexed="64"/>
        </right>
        <top/>
        <bottom/>
        <diagonal style="thin">
          <color indexed="64"/>
        </diagonal>
      </border>
    </dxf>
    <dxf>
      <border>
        <top style="thin">
          <color indexed="64"/>
        </top>
      </border>
    </dxf>
    <dxf>
      <border diagonalUp="0" diagonalDown="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맑은 고딕"/>
        <scheme val="minor"/>
      </font>
      <fill>
        <patternFill patternType="solid">
          <fgColor indexed="64"/>
          <bgColor theme="0" tint="-0.499984740745262"/>
        </patternFill>
      </fill>
      <border diagonalUp="0" diagonalDown="0" outline="0">
        <left style="thin">
          <color indexed="64"/>
        </left>
        <right style="thin">
          <color indexed="64"/>
        </right>
        <top/>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0.499984740745262"/>
        </patternFill>
      </fill>
      <alignment horizontal="center" vertical="center" textRotation="0" wrapText="0" indent="0" justifyLastLine="0" shrinkToFit="0" readingOrder="0"/>
      <border diagonalUp="1" diagonalDown="0" outline="0">
        <left/>
        <right style="thin">
          <color indexed="64"/>
        </right>
        <top/>
        <bottom/>
        <diagonal style="thin">
          <color indexed="64"/>
        </diagonal>
      </border>
    </dxf>
    <dxf>
      <border>
        <top style="thin">
          <color indexed="64"/>
        </top>
      </border>
    </dxf>
    <dxf>
      <border diagonalUp="0" diagonalDown="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맑은 고딕"/>
        <scheme val="minor"/>
      </font>
      <fill>
        <patternFill patternType="solid">
          <fgColor indexed="64"/>
          <bgColor theme="0" tint="-0.499984740745262"/>
        </patternFill>
      </fill>
      <border diagonalUp="0" diagonalDown="0" outline="0">
        <left style="thin">
          <color indexed="64"/>
        </left>
        <right style="thin">
          <color indexed="64"/>
        </right>
        <top/>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0.499984740745262"/>
        </patternFill>
      </fill>
      <border diagonalUp="1" diagonalDown="0" outline="0">
        <left/>
        <right style="thin">
          <color indexed="64"/>
        </right>
        <top style="thin">
          <color indexed="64"/>
        </top>
        <bottom/>
        <diagonal style="thin">
          <color indexed="64"/>
        </diagonal>
      </border>
    </dxf>
    <dxf>
      <border>
        <top style="thin">
          <color indexed="64"/>
        </top>
      </border>
    </dxf>
    <dxf>
      <border diagonalUp="0" diagonalDown="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맑은 고딕"/>
        <scheme val="minor"/>
      </font>
      <fill>
        <patternFill patternType="solid">
          <fgColor indexed="64"/>
          <bgColor theme="0" tint="-0.499984740745262"/>
        </patternFill>
      </fill>
      <border diagonalUp="0" diagonalDown="0" outline="0">
        <left style="thin">
          <color indexed="64"/>
        </left>
        <right style="thin">
          <color indexed="64"/>
        </right>
        <top/>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0.499984740745262"/>
        </patternFill>
      </fill>
      <border diagonalUp="1" diagonalDown="0" outline="0">
        <left/>
        <right style="thin">
          <color indexed="64"/>
        </right>
        <top style="thin">
          <color indexed="64"/>
        </top>
        <bottom/>
        <diagonal style="thin">
          <color indexed="64"/>
        </diagonal>
      </border>
    </dxf>
    <dxf>
      <border>
        <top style="thin">
          <color indexed="64"/>
        </top>
      </border>
    </dxf>
    <dxf>
      <border diagonalUp="0" diagonalDown="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맑은 고딕"/>
        <scheme val="minor"/>
      </font>
      <fill>
        <patternFill patternType="solid">
          <fgColor indexed="64"/>
          <bgColor theme="0" tint="-0.499984740745262"/>
        </patternFill>
      </fill>
      <border diagonalUp="0" diagonalDown="0" outline="0">
        <left style="thin">
          <color indexed="64"/>
        </left>
        <right style="thin">
          <color indexed="64"/>
        </right>
        <top/>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0.499984740745262"/>
        </patternFill>
      </fill>
      <border diagonalUp="1" diagonalDown="0" outline="0">
        <left/>
        <right style="thin">
          <color indexed="64"/>
        </right>
        <top style="thin">
          <color indexed="64"/>
        </top>
        <bottom/>
        <diagonal style="thin">
          <color indexed="64"/>
        </diagonal>
      </border>
    </dxf>
    <dxf>
      <border>
        <top style="thin">
          <color indexed="64"/>
        </top>
      </border>
    </dxf>
    <dxf>
      <border diagonalUp="0" diagonalDown="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맑은 고딕"/>
        <scheme val="minor"/>
      </font>
      <fill>
        <patternFill patternType="solid">
          <fgColor indexed="64"/>
          <bgColor theme="0" tint="-0.499984740745262"/>
        </patternFill>
      </fill>
      <border diagonalUp="0" diagonalDown="0" outline="0">
        <left style="thin">
          <color indexed="64"/>
        </left>
        <right style="thin">
          <color indexed="64"/>
        </right>
        <top/>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0.499984740745262"/>
        </patternFill>
      </fill>
      <alignment horizontal="center" vertical="center" textRotation="0" wrapText="0" indent="0" justifyLastLine="0" shrinkToFit="0" readingOrder="0"/>
      <border diagonalUp="1" diagonalDown="0" outline="0">
        <left/>
        <right style="thin">
          <color indexed="64"/>
        </right>
        <top/>
        <bottom/>
        <diagonal style="thin">
          <color indexed="64"/>
        </diagonal>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theme="1"/>
        <name val="맑은 고딕"/>
        <scheme val="minor"/>
      </font>
      <fill>
        <patternFill patternType="solid">
          <fgColor indexed="64"/>
          <bgColor theme="0" tint="-0.499984740745262"/>
        </patternFill>
      </fill>
      <border diagonalUp="0" diagonalDown="0" outline="0">
        <left style="thin">
          <color indexed="64"/>
        </left>
        <right style="thin">
          <color indexed="64"/>
        </right>
        <top/>
        <bottom/>
      </border>
    </dxf>
    <dxf>
      <font>
        <b/>
        <strike val="0"/>
        <outline val="0"/>
        <shadow val="0"/>
        <u val="none"/>
        <vertAlign val="baseline"/>
        <sz val="11"/>
        <color theme="0"/>
        <name val="맑은 고딕"/>
        <scheme val="minor"/>
      </font>
      <fill>
        <patternFill patternType="solid">
          <fgColor indexed="64"/>
          <bgColor theme="0" tint="-0.499984740745262"/>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solid">
          <fgColor indexed="64"/>
          <bgColor theme="8" tint="0.59999389629810485"/>
        </patternFill>
      </fill>
    </dxf>
    <dxf>
      <border>
        <bottom style="thin">
          <color indexed="64"/>
        </bottom>
      </border>
    </dxf>
    <dxf>
      <font>
        <b/>
      </font>
      <fill>
        <patternFill patternType="solid">
          <fgColor indexed="64"/>
          <bgColor theme="0" tint="-0.499984740745262"/>
        </patternFill>
      </fill>
      <border diagonalUp="0" diagonalDown="0" outline="0">
        <left style="thin">
          <color indexed="64"/>
        </left>
        <right style="thin">
          <color indexed="64"/>
        </right>
        <top/>
        <bottom/>
      </border>
    </dxf>
    <dxf>
      <font>
        <b/>
        <strike val="0"/>
        <outline val="0"/>
        <shadow val="0"/>
        <u val="none"/>
        <vertAlign val="baseline"/>
        <sz val="11"/>
        <color theme="0"/>
        <name val="맑은 고딕"/>
        <scheme val="minor"/>
      </font>
      <fill>
        <patternFill patternType="solid">
          <fgColor indexed="64"/>
          <bgColor theme="0" tint="-0.499984740745262"/>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solid">
          <fgColor indexed="64"/>
          <bgColor theme="8" tint="0.59999389629810485"/>
        </patternFill>
      </fill>
    </dxf>
    <dxf>
      <border>
        <bottom style="thin">
          <color indexed="64"/>
        </bottom>
      </border>
    </dxf>
    <dxf>
      <font>
        <b/>
      </font>
      <fill>
        <patternFill patternType="solid">
          <fgColor indexed="64"/>
          <bgColor theme="0" tint="-0.499984740745262"/>
        </patternFill>
      </fill>
      <border diagonalUp="0" diagonalDown="0" outline="0">
        <left style="thin">
          <color indexed="64"/>
        </left>
        <right style="thin">
          <color indexed="64"/>
        </right>
        <top/>
        <bottom/>
      </border>
    </dxf>
    <dxf>
      <font>
        <b/>
        <strike val="0"/>
        <outline val="0"/>
        <shadow val="0"/>
        <u val="none"/>
        <vertAlign val="baseline"/>
        <sz val="11"/>
        <color theme="0"/>
        <name val="맑은 고딕"/>
        <scheme val="minor"/>
      </font>
      <fill>
        <patternFill patternType="solid">
          <fgColor indexed="64"/>
          <bgColor theme="0" tint="-0.499984740745262"/>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solid">
          <fgColor indexed="64"/>
          <bgColor theme="8" tint="0.59999389629810485"/>
        </patternFill>
      </fill>
    </dxf>
    <dxf>
      <border>
        <bottom style="thin">
          <color indexed="64"/>
        </bottom>
      </border>
    </dxf>
    <dxf>
      <font>
        <b/>
      </font>
      <fill>
        <patternFill patternType="solid">
          <fgColor indexed="64"/>
          <bgColor theme="0" tint="-0.499984740745262"/>
        </patternFill>
      </fill>
      <border diagonalUp="0" diagonalDown="0" outline="0">
        <left style="thin">
          <color indexed="64"/>
        </left>
        <right style="thin">
          <color indexed="64"/>
        </right>
        <top/>
        <bottom/>
      </border>
    </dxf>
    <dxf>
      <font>
        <b/>
        <strike val="0"/>
        <outline val="0"/>
        <shadow val="0"/>
        <u val="none"/>
        <vertAlign val="baseline"/>
        <sz val="11"/>
        <color theme="0"/>
        <name val="맑은 고딕"/>
        <scheme val="minor"/>
      </font>
      <fill>
        <patternFill patternType="solid">
          <fgColor indexed="64"/>
          <bgColor theme="0" tint="-0.499984740745262"/>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solid">
          <fgColor indexed="64"/>
          <bgColor theme="8" tint="0.59999389629810485"/>
        </patternFill>
      </fill>
    </dxf>
    <dxf>
      <border>
        <bottom style="thin">
          <color indexed="64"/>
        </bottom>
      </border>
    </dxf>
    <dxf>
      <font>
        <b/>
      </font>
      <fill>
        <patternFill patternType="solid">
          <fgColor indexed="64"/>
          <bgColor theme="0" tint="-0.499984740745262"/>
        </patternFill>
      </fill>
      <border diagonalUp="0" diagonalDown="0" outline="0">
        <left style="thin">
          <color indexed="64"/>
        </left>
        <right style="thin">
          <color indexed="64"/>
        </right>
        <top/>
        <bottom/>
      </border>
    </dxf>
    <dxf>
      <font>
        <b/>
        <strike val="0"/>
        <outline val="0"/>
        <shadow val="0"/>
        <u val="none"/>
        <vertAlign val="baseline"/>
        <sz val="11"/>
        <color theme="0"/>
        <name val="맑은 고딕"/>
        <scheme val="minor"/>
      </font>
      <fill>
        <patternFill patternType="solid">
          <fgColor indexed="64"/>
          <bgColor theme="0" tint="-0.499984740745262"/>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solid">
          <fgColor indexed="64"/>
          <bgColor theme="8" tint="0.59999389629810485"/>
        </patternFill>
      </fill>
    </dxf>
    <dxf>
      <border>
        <bottom style="thin">
          <color indexed="64"/>
        </bottom>
      </border>
    </dxf>
    <dxf>
      <font>
        <b/>
      </font>
      <fill>
        <patternFill patternType="solid">
          <fgColor indexed="64"/>
          <bgColor theme="0" tint="-0.499984740745262"/>
        </patternFill>
      </fill>
      <border diagonalUp="0" diagonalDown="0" outline="0">
        <left style="thin">
          <color indexed="64"/>
        </left>
        <right style="thin">
          <color indexed="64"/>
        </right>
        <top/>
        <bottom/>
      </border>
    </dxf>
    <dxf>
      <font>
        <b/>
        <strike val="0"/>
        <outline val="0"/>
        <shadow val="0"/>
        <u val="none"/>
        <vertAlign val="baseline"/>
        <sz val="11"/>
        <color theme="0"/>
        <name val="맑은 고딕"/>
        <scheme val="minor"/>
      </font>
      <fill>
        <patternFill patternType="solid">
          <fgColor indexed="64"/>
          <bgColor theme="0" tint="-0.499984740745262"/>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solid">
          <fgColor indexed="64"/>
          <bgColor theme="8" tint="0.59999389629810485"/>
        </patternFill>
      </fill>
    </dxf>
    <dxf>
      <border>
        <bottom style="thin">
          <color indexed="64"/>
        </bottom>
      </border>
    </dxf>
    <dxf>
      <font>
        <b/>
      </font>
      <fill>
        <patternFill patternType="solid">
          <fgColor indexed="64"/>
          <bgColor theme="0" tint="-0.499984740745262"/>
        </patternFill>
      </fill>
      <border diagonalUp="0" diagonalDown="0" outline="0">
        <left style="thin">
          <color indexed="64"/>
        </left>
        <right style="thin">
          <color indexed="64"/>
        </right>
        <top/>
        <bottom/>
      </border>
    </dxf>
    <dxf>
      <fill>
        <patternFill patternType="solid">
          <fgColor indexed="64"/>
          <bgColor theme="0" tint="-0.499984740745262"/>
        </patternFill>
      </fill>
      <alignment horizontal="center" vertical="center" textRotation="0" wrapText="0" indent="0" justifyLastLine="0" shrinkToFit="0" readingOrder="0"/>
      <border diagonalUp="1" diagonalDown="0" outline="0">
        <left/>
        <right style="thin">
          <color indexed="64"/>
        </right>
        <top/>
        <bottom/>
        <diagonal style="thin">
          <color indexed="64"/>
        </diagonal>
      </border>
    </dxf>
    <dxf>
      <border>
        <top style="thin">
          <color indexed="64"/>
        </top>
      </border>
    </dxf>
    <dxf>
      <border diagonalUp="0" diagonalDown="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맑은 고딕"/>
        <scheme val="minor"/>
      </font>
      <fill>
        <patternFill patternType="solid">
          <fgColor indexed="64"/>
          <bgColor theme="0" tint="-0.499984740745262"/>
        </patternFill>
      </fill>
      <border diagonalUp="0" diagonalDown="0" outline="0">
        <left style="thin">
          <color indexed="64"/>
        </left>
        <right style="thin">
          <color indexed="64"/>
        </right>
        <top/>
        <bottom/>
      </border>
    </dxf>
    <dxf>
      <fill>
        <patternFill patternType="solid">
          <fgColor indexed="64"/>
          <bgColor theme="0" tint="-0.499984740745262"/>
        </patternFill>
      </fill>
      <alignment horizontal="center" vertical="center" textRotation="0" wrapText="0" indent="0" justifyLastLine="0" shrinkToFit="0" readingOrder="0"/>
      <border diagonalUp="1" diagonalDown="0" outline="0">
        <left/>
        <right style="thin">
          <color indexed="64"/>
        </right>
        <top/>
        <bottom/>
        <diagonal style="thin">
          <color indexed="64"/>
        </diagonal>
      </border>
    </dxf>
    <dxf>
      <border>
        <top style="thin">
          <color indexed="64"/>
        </top>
      </border>
    </dxf>
    <dxf>
      <border diagonalUp="0" diagonalDown="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맑은 고딕"/>
        <scheme val="minor"/>
      </font>
      <fill>
        <patternFill patternType="solid">
          <fgColor indexed="64"/>
          <bgColor theme="0" tint="-0.499984740745262"/>
        </patternFill>
      </fill>
      <border diagonalUp="0" diagonalDown="0" outline="0">
        <left style="thin">
          <color indexed="64"/>
        </left>
        <right style="thin">
          <color indexed="64"/>
        </right>
        <top/>
        <bottom/>
      </border>
    </dxf>
    <dxf>
      <fill>
        <patternFill patternType="solid">
          <fgColor indexed="64"/>
          <bgColor theme="0" tint="-0.499984740745262"/>
        </patternFill>
      </fill>
      <border diagonalUp="1" diagonalDown="0" outline="0">
        <left/>
        <right style="thin">
          <color indexed="64"/>
        </right>
        <top style="thin">
          <color indexed="64"/>
        </top>
        <bottom/>
        <diagonal style="thin">
          <color indexed="64"/>
        </diagonal>
      </border>
    </dxf>
    <dxf>
      <border>
        <top style="thin">
          <color indexed="64"/>
        </top>
      </border>
    </dxf>
    <dxf>
      <border diagonalUp="0" diagonalDown="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맑은 고딕"/>
        <scheme val="minor"/>
      </font>
      <fill>
        <patternFill patternType="solid">
          <fgColor indexed="64"/>
          <bgColor theme="0" tint="-0.499984740745262"/>
        </patternFill>
      </fill>
      <border diagonalUp="0" diagonalDown="0" outline="0">
        <left style="thin">
          <color indexed="64"/>
        </left>
        <right style="thin">
          <color indexed="64"/>
        </right>
        <top/>
        <bottom/>
      </border>
    </dxf>
    <dxf>
      <fill>
        <patternFill patternType="solid">
          <fgColor indexed="64"/>
          <bgColor theme="0" tint="-0.499984740745262"/>
        </patternFill>
      </fill>
      <border diagonalUp="1" diagonalDown="0" outline="0">
        <left/>
        <right style="thin">
          <color indexed="64"/>
        </right>
        <top style="thin">
          <color indexed="64"/>
        </top>
        <bottom/>
        <diagonal style="thin">
          <color indexed="64"/>
        </diagonal>
      </border>
    </dxf>
    <dxf>
      <border>
        <top style="thin">
          <color indexed="64"/>
        </top>
      </border>
    </dxf>
    <dxf>
      <border diagonalUp="0" diagonalDown="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맑은 고딕"/>
        <scheme val="minor"/>
      </font>
      <fill>
        <patternFill patternType="solid">
          <fgColor indexed="64"/>
          <bgColor theme="0" tint="-0.499984740745262"/>
        </patternFill>
      </fill>
      <border diagonalUp="0" diagonalDown="0" outline="0">
        <left style="thin">
          <color indexed="64"/>
        </left>
        <right style="thin">
          <color indexed="64"/>
        </right>
        <top/>
        <bottom/>
      </border>
    </dxf>
    <dxf>
      <fill>
        <patternFill patternType="solid">
          <fgColor indexed="64"/>
          <bgColor theme="0" tint="-0.499984740745262"/>
        </patternFill>
      </fill>
      <border diagonalUp="1" diagonalDown="0" outline="0">
        <left/>
        <right style="thin">
          <color indexed="64"/>
        </right>
        <top style="thin">
          <color indexed="64"/>
        </top>
        <bottom/>
        <diagonal style="thin">
          <color indexed="64"/>
        </diagonal>
      </border>
    </dxf>
    <dxf>
      <border>
        <top style="thin">
          <color indexed="64"/>
        </top>
      </border>
    </dxf>
    <dxf>
      <border diagonalUp="0" diagonalDown="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맑은 고딕"/>
        <scheme val="minor"/>
      </font>
      <fill>
        <patternFill patternType="solid">
          <fgColor indexed="64"/>
          <bgColor theme="0" tint="-0.499984740745262"/>
        </patternFill>
      </fill>
      <border diagonalUp="0" diagonalDown="0" outline="0">
        <left style="thin">
          <color indexed="64"/>
        </left>
        <right style="thin">
          <color indexed="64"/>
        </right>
        <top/>
        <bottom/>
      </border>
    </dxf>
    <dxf>
      <fill>
        <patternFill patternType="solid">
          <fgColor indexed="64"/>
          <bgColor theme="0" tint="-0.499984740745262"/>
        </patternFill>
      </fill>
      <alignment horizontal="center" vertical="center" textRotation="0" wrapText="0" indent="0" justifyLastLine="0" shrinkToFit="0" readingOrder="0"/>
      <border diagonalUp="1" diagonalDown="0" outline="0">
        <left/>
        <right style="thin">
          <color indexed="64"/>
        </right>
        <top/>
        <bottom/>
        <diagonal style="thin">
          <color indexed="64"/>
        </diagonal>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theme="1"/>
        <name val="맑은 고딕"/>
        <scheme val="minor"/>
      </font>
      <fill>
        <patternFill patternType="solid">
          <fgColor indexed="64"/>
          <bgColor theme="0" tint="-0.499984740745262"/>
        </patternFill>
      </fill>
      <border diagonalUp="0" diagonalDown="0" outline="0">
        <left style="thin">
          <color indexed="64"/>
        </left>
        <right style="thin">
          <color indexed="64"/>
        </right>
        <top/>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font>
        <b/>
        <strike val="0"/>
        <outline val="0"/>
        <shadow val="0"/>
        <u val="none"/>
        <vertAlign val="baseline"/>
        <sz val="11"/>
        <color theme="0"/>
        <name val="맑은 고딕"/>
        <scheme val="minor"/>
      </font>
      <fill>
        <patternFill patternType="solid">
          <fgColor indexed="64"/>
          <bgColor theme="0" tint="-0.499984740745262"/>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solid">
          <fgColor indexed="64"/>
          <bgColor theme="8" tint="0.59999389629810485"/>
        </patternFill>
      </fill>
    </dxf>
    <dxf>
      <border>
        <bottom style="thin">
          <color indexed="64"/>
        </bottom>
      </border>
    </dxf>
    <dxf>
      <font>
        <b/>
      </font>
      <fill>
        <patternFill patternType="solid">
          <fgColor indexed="64"/>
          <bgColor theme="0" tint="-0.499984740745262"/>
        </patternFill>
      </fill>
      <border diagonalUp="0" diagonalDown="0" outline="0">
        <left style="thin">
          <color indexed="64"/>
        </left>
        <right style="thin">
          <color indexed="64"/>
        </right>
        <top/>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font>
        <b/>
        <strike val="0"/>
        <outline val="0"/>
        <shadow val="0"/>
        <u val="none"/>
        <vertAlign val="baseline"/>
        <sz val="11"/>
        <color theme="0"/>
        <name val="맑은 고딕"/>
        <scheme val="minor"/>
      </font>
      <fill>
        <patternFill patternType="solid">
          <fgColor indexed="64"/>
          <bgColor theme="0" tint="-0.499984740745262"/>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solid">
          <fgColor indexed="64"/>
          <bgColor theme="8" tint="0.59999389629810485"/>
        </patternFill>
      </fill>
    </dxf>
    <dxf>
      <border>
        <bottom style="thin">
          <color indexed="64"/>
        </bottom>
      </border>
    </dxf>
    <dxf>
      <font>
        <b/>
      </font>
      <fill>
        <patternFill patternType="solid">
          <fgColor indexed="64"/>
          <bgColor theme="0" tint="-0.499984740745262"/>
        </patternFill>
      </fill>
      <border diagonalUp="0" diagonalDown="0" outline="0">
        <left style="thin">
          <color indexed="64"/>
        </left>
        <right style="thin">
          <color indexed="64"/>
        </right>
        <top/>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font>
        <b/>
        <strike val="0"/>
        <outline val="0"/>
        <shadow val="0"/>
        <u val="none"/>
        <vertAlign val="baseline"/>
        <sz val="11"/>
        <color theme="0"/>
        <name val="맑은 고딕"/>
        <scheme val="minor"/>
      </font>
      <fill>
        <patternFill patternType="solid">
          <fgColor indexed="64"/>
          <bgColor theme="0" tint="-0.499984740745262"/>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solid">
          <fgColor indexed="64"/>
          <bgColor theme="8" tint="0.59999389629810485"/>
        </patternFill>
      </fill>
    </dxf>
    <dxf>
      <border>
        <bottom style="thin">
          <color indexed="64"/>
        </bottom>
      </border>
    </dxf>
    <dxf>
      <font>
        <b/>
      </font>
      <fill>
        <patternFill patternType="solid">
          <fgColor indexed="64"/>
          <bgColor theme="0" tint="-0.499984740745262"/>
        </patternFill>
      </fill>
      <border diagonalUp="0" diagonalDown="0" outline="0">
        <left style="thin">
          <color indexed="64"/>
        </left>
        <right style="thin">
          <color indexed="64"/>
        </right>
        <top/>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font>
        <b/>
        <strike val="0"/>
        <outline val="0"/>
        <shadow val="0"/>
        <u val="none"/>
        <vertAlign val="baseline"/>
        <sz val="11"/>
        <color theme="0"/>
        <name val="맑은 고딕"/>
        <scheme val="minor"/>
      </font>
      <fill>
        <patternFill patternType="solid">
          <fgColor indexed="64"/>
          <bgColor theme="0" tint="-0.499984740745262"/>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solid">
          <fgColor indexed="64"/>
          <bgColor theme="8" tint="0.59999389629810485"/>
        </patternFill>
      </fill>
    </dxf>
    <dxf>
      <border>
        <bottom style="thin">
          <color indexed="64"/>
        </bottom>
      </border>
    </dxf>
    <dxf>
      <font>
        <b/>
      </font>
      <fill>
        <patternFill patternType="solid">
          <fgColor indexed="64"/>
          <bgColor theme="0" tint="-0.499984740745262"/>
        </patternFill>
      </fill>
      <border diagonalUp="0" diagonalDown="0" outline="0">
        <left style="thin">
          <color indexed="64"/>
        </left>
        <right style="thin">
          <color indexed="64"/>
        </right>
        <top/>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font>
        <b/>
        <strike val="0"/>
        <outline val="0"/>
        <shadow val="0"/>
        <u val="none"/>
        <vertAlign val="baseline"/>
        <sz val="11"/>
        <color theme="0"/>
        <name val="맑은 고딕"/>
        <scheme val="minor"/>
      </font>
      <fill>
        <patternFill patternType="solid">
          <fgColor indexed="64"/>
          <bgColor theme="0" tint="-0.499984740745262"/>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solid">
          <fgColor indexed="64"/>
          <bgColor theme="8" tint="0.59999389629810485"/>
        </patternFill>
      </fill>
    </dxf>
    <dxf>
      <border>
        <bottom style="thin">
          <color indexed="64"/>
        </bottom>
      </border>
    </dxf>
    <dxf>
      <font>
        <b/>
      </font>
      <fill>
        <patternFill patternType="solid">
          <fgColor indexed="64"/>
          <bgColor theme="0" tint="-0.499984740745262"/>
        </patternFill>
      </fill>
      <border diagonalUp="0" diagonalDown="0" outline="0">
        <left style="thin">
          <color indexed="64"/>
        </left>
        <right style="thin">
          <color indexed="64"/>
        </right>
        <top/>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font>
        <b/>
        <strike val="0"/>
        <outline val="0"/>
        <shadow val="0"/>
        <u val="none"/>
        <vertAlign val="baseline"/>
        <sz val="11"/>
        <color theme="0"/>
        <name val="맑은 고딕"/>
        <scheme val="minor"/>
      </font>
      <fill>
        <patternFill patternType="solid">
          <fgColor indexed="64"/>
          <bgColor theme="0" tint="-0.499984740745262"/>
        </patternFill>
      </fill>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solid">
          <fgColor indexed="64"/>
          <bgColor theme="8" tint="0.59999389629810485"/>
        </patternFill>
      </fill>
    </dxf>
    <dxf>
      <border>
        <bottom style="thin">
          <color indexed="64"/>
        </bottom>
      </border>
    </dxf>
    <dxf>
      <font>
        <b/>
      </font>
      <fill>
        <patternFill patternType="solid">
          <fgColor indexed="64"/>
          <bgColor theme="0" tint="-0.499984740745262"/>
        </patternFill>
      </fill>
      <border diagonalUp="0" diagonalDown="0" outline="0">
        <left style="thin">
          <color indexed="64"/>
        </left>
        <right style="thin">
          <color indexed="64"/>
        </right>
        <top/>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0.499984740745262"/>
        </patternFill>
      </fill>
      <alignment horizontal="center" vertical="center" textRotation="0" wrapText="0" indent="0" justifyLastLine="0" shrinkToFit="0" readingOrder="0"/>
      <border diagonalUp="1" diagonalDown="0" outline="0">
        <left/>
        <right style="thin">
          <color indexed="64"/>
        </right>
        <top/>
        <bottom/>
        <diagonal style="thin">
          <color indexed="64"/>
        </diagonal>
      </border>
    </dxf>
    <dxf>
      <border>
        <top style="thin">
          <color indexed="64"/>
        </top>
      </border>
    </dxf>
    <dxf>
      <border diagonalUp="0" diagonalDown="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맑은 고딕"/>
        <scheme val="minor"/>
      </font>
      <fill>
        <patternFill patternType="solid">
          <fgColor indexed="64"/>
          <bgColor theme="0" tint="-0.499984740745262"/>
        </patternFill>
      </fill>
      <border diagonalUp="0" diagonalDown="0" outline="0">
        <left style="thin">
          <color indexed="64"/>
        </left>
        <right style="thin">
          <color indexed="64"/>
        </right>
        <top/>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0.499984740745262"/>
        </patternFill>
      </fill>
      <alignment horizontal="center" vertical="center" textRotation="0" wrapText="0" indent="0" justifyLastLine="0" shrinkToFit="0" readingOrder="0"/>
      <border diagonalUp="1" diagonalDown="0" outline="0">
        <left/>
        <right style="thin">
          <color indexed="64"/>
        </right>
        <top/>
        <bottom/>
        <diagonal style="thin">
          <color indexed="64"/>
        </diagonal>
      </border>
    </dxf>
    <dxf>
      <border>
        <top style="thin">
          <color indexed="64"/>
        </top>
      </border>
    </dxf>
    <dxf>
      <border diagonalUp="0" diagonalDown="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맑은 고딕"/>
        <scheme val="minor"/>
      </font>
      <fill>
        <patternFill patternType="solid">
          <fgColor indexed="64"/>
          <bgColor theme="0" tint="-0.499984740745262"/>
        </patternFill>
      </fill>
      <border diagonalUp="0" diagonalDown="0" outline="0">
        <left style="thin">
          <color indexed="64"/>
        </left>
        <right style="thin">
          <color indexed="64"/>
        </right>
        <top/>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0.499984740745262"/>
        </patternFill>
      </fill>
      <border diagonalUp="1" diagonalDown="0" outline="0">
        <left/>
        <right style="thin">
          <color indexed="64"/>
        </right>
        <top style="thin">
          <color indexed="64"/>
        </top>
        <bottom/>
        <diagonal style="thin">
          <color indexed="64"/>
        </diagonal>
      </border>
    </dxf>
    <dxf>
      <border>
        <top style="thin">
          <color indexed="64"/>
        </top>
      </border>
    </dxf>
    <dxf>
      <border diagonalUp="0" diagonalDown="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맑은 고딕"/>
        <scheme val="minor"/>
      </font>
      <fill>
        <patternFill patternType="solid">
          <fgColor indexed="64"/>
          <bgColor theme="0" tint="-0.499984740745262"/>
        </patternFill>
      </fill>
      <border diagonalUp="0" diagonalDown="0" outline="0">
        <left style="thin">
          <color indexed="64"/>
        </left>
        <right style="thin">
          <color indexed="64"/>
        </right>
        <top/>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0.499984740745262"/>
        </patternFill>
      </fill>
      <border diagonalUp="1" diagonalDown="0" outline="0">
        <left/>
        <right style="thin">
          <color indexed="64"/>
        </right>
        <top style="thin">
          <color indexed="64"/>
        </top>
        <bottom/>
        <diagonal style="thin">
          <color indexed="64"/>
        </diagonal>
      </border>
    </dxf>
    <dxf>
      <border>
        <top style="thin">
          <color indexed="64"/>
        </top>
      </border>
    </dxf>
    <dxf>
      <border diagonalUp="0" diagonalDown="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맑은 고딕"/>
        <scheme val="minor"/>
      </font>
      <fill>
        <patternFill patternType="solid">
          <fgColor indexed="64"/>
          <bgColor theme="0" tint="-0.499984740745262"/>
        </patternFill>
      </fill>
      <border diagonalUp="0" diagonalDown="0" outline="0">
        <left style="thin">
          <color indexed="64"/>
        </left>
        <right style="thin">
          <color indexed="64"/>
        </right>
        <top/>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0.499984740745262"/>
        </patternFill>
      </fill>
      <border diagonalUp="1" diagonalDown="0" outline="0">
        <left/>
        <right style="thin">
          <color indexed="64"/>
        </right>
        <top style="thin">
          <color indexed="64"/>
        </top>
        <bottom/>
        <diagonal style="thin">
          <color indexed="64"/>
        </diagonal>
      </border>
    </dxf>
    <dxf>
      <border>
        <top style="thin">
          <color indexed="64"/>
        </top>
      </border>
    </dxf>
    <dxf>
      <border diagonalUp="0" diagonalDown="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theme="1"/>
        <name val="맑은 고딕"/>
        <scheme val="minor"/>
      </font>
      <fill>
        <patternFill patternType="solid">
          <fgColor indexed="64"/>
          <bgColor theme="0" tint="-0.499984740745262"/>
        </patternFill>
      </fill>
      <border diagonalUp="0" diagonalDown="0" outline="0">
        <left style="thin">
          <color indexed="64"/>
        </left>
        <right style="thin">
          <color indexed="64"/>
        </right>
        <top/>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4.9989318521683403E-2"/>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tint="-0.499984740745262"/>
        </patternFill>
      </fill>
      <alignment horizontal="center" vertical="center" textRotation="0" wrapText="0" indent="0" justifyLastLine="0" shrinkToFit="0" readingOrder="0"/>
      <border diagonalUp="1" diagonalDown="0" outline="0">
        <left/>
        <right style="thin">
          <color indexed="64"/>
        </right>
        <top/>
        <bottom/>
        <diagonal style="thin">
          <color indexed="64"/>
        </diagonal>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1"/>
        <color theme="1"/>
        <name val="맑은 고딕"/>
        <scheme val="minor"/>
      </font>
      <fill>
        <patternFill patternType="solid">
          <fgColor indexed="64"/>
          <bgColor theme="0" tint="-0.499984740745262"/>
        </patternFill>
      </fill>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ko-K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ltLang="ko-KR"/>
              <a:t>Point</a:t>
            </a:r>
            <a:r>
              <a:rPr lang="en-US" altLang="ko-KR" baseline="0"/>
              <a:t> 1</a:t>
            </a:r>
            <a:endParaRPr lang="ko-KR" alt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ko-KR" altLang="en-US"/>
        </a:p>
      </c:txPr>
    </c:title>
    <c:autoTitleDeleted val="0"/>
    <c:plotArea>
      <c:layout>
        <c:manualLayout>
          <c:layoutTarget val="inner"/>
          <c:xMode val="edge"/>
          <c:yMode val="edge"/>
          <c:x val="9.4391513560804899E-2"/>
          <c:y val="7.407407407407407E-2"/>
          <c:w val="0.7767537873555278"/>
          <c:h val="0.803427747496675"/>
        </c:manualLayout>
      </c:layout>
      <c:lineChart>
        <c:grouping val="standard"/>
        <c:varyColors val="0"/>
        <c:ser>
          <c:idx val="0"/>
          <c:order val="0"/>
          <c:tx>
            <c:strRef>
              <c:f>'Data (2)'!$D$3</c:f>
              <c:strCache>
                <c:ptCount val="1"/>
                <c:pt idx="0">
                  <c:v>수온(℃)</c:v>
                </c:pt>
              </c:strCache>
            </c:strRef>
          </c:tx>
          <c:spPr>
            <a:ln w="28575" cap="rnd">
              <a:solidFill>
                <a:schemeClr val="accent6"/>
              </a:solidFill>
              <a:round/>
            </a:ln>
            <a:effectLst/>
          </c:spPr>
          <c:marker>
            <c:symbol val="none"/>
          </c:marker>
          <c:cat>
            <c:numRef>
              <c:f>'Data (2)'!$B$4:$B$10</c:f>
              <c:numCache>
                <c:formatCode>m/d/yyyy</c:formatCode>
                <c:ptCount val="4"/>
                <c:pt idx="0">
                  <c:v>45866</c:v>
                </c:pt>
                <c:pt idx="1">
                  <c:v>45890</c:v>
                </c:pt>
                <c:pt idx="2">
                  <c:v>45926</c:v>
                </c:pt>
                <c:pt idx="3">
                  <c:v>45954</c:v>
                </c:pt>
              </c:numCache>
            </c:numRef>
          </c:cat>
          <c:val>
            <c:numRef>
              <c:f>'Data (2)'!$D$4:$D$10</c:f>
              <c:numCache>
                <c:formatCode>General</c:formatCode>
                <c:ptCount val="4"/>
                <c:pt idx="0">
                  <c:v>29.7</c:v>
                </c:pt>
                <c:pt idx="1">
                  <c:v>31.3</c:v>
                </c:pt>
                <c:pt idx="2">
                  <c:v>26</c:v>
                </c:pt>
                <c:pt idx="3">
                  <c:v>21</c:v>
                </c:pt>
              </c:numCache>
            </c:numRef>
          </c:val>
          <c:smooth val="0"/>
          <c:extLst>
            <c:ext xmlns:c16="http://schemas.microsoft.com/office/drawing/2014/chart" uri="{C3380CC4-5D6E-409C-BE32-E72D297353CC}">
              <c16:uniqueId val="{00000000-D3B2-4F57-BFF7-912498B32B9F}"/>
            </c:ext>
          </c:extLst>
        </c:ser>
        <c:ser>
          <c:idx val="1"/>
          <c:order val="1"/>
          <c:tx>
            <c:v>DO</c:v>
          </c:tx>
          <c:spPr>
            <a:ln w="28575" cap="rnd">
              <a:solidFill>
                <a:schemeClr val="accent5"/>
              </a:solidFill>
              <a:round/>
            </a:ln>
            <a:effectLst/>
          </c:spPr>
          <c:marker>
            <c:symbol val="none"/>
          </c:marker>
          <c:cat>
            <c:numRef>
              <c:f>'Data (2)'!$B$4:$B$10</c:f>
              <c:numCache>
                <c:formatCode>m/d/yyyy</c:formatCode>
                <c:ptCount val="4"/>
                <c:pt idx="0">
                  <c:v>45866</c:v>
                </c:pt>
                <c:pt idx="1">
                  <c:v>45890</c:v>
                </c:pt>
                <c:pt idx="2">
                  <c:v>45926</c:v>
                </c:pt>
                <c:pt idx="3">
                  <c:v>45954</c:v>
                </c:pt>
              </c:numCache>
            </c:numRef>
          </c:cat>
          <c:val>
            <c:numRef>
              <c:f>'Data (2)'!$I$4:$I$10</c:f>
              <c:numCache>
                <c:formatCode>General</c:formatCode>
                <c:ptCount val="4"/>
                <c:pt idx="0">
                  <c:v>14.49</c:v>
                </c:pt>
                <c:pt idx="1">
                  <c:v>6.68</c:v>
                </c:pt>
                <c:pt idx="2">
                  <c:v>5.73</c:v>
                </c:pt>
                <c:pt idx="3">
                  <c:v>7.69</c:v>
                </c:pt>
              </c:numCache>
            </c:numRef>
          </c:val>
          <c:smooth val="0"/>
          <c:extLst>
            <c:ext xmlns:c16="http://schemas.microsoft.com/office/drawing/2014/chart" uri="{C3380CC4-5D6E-409C-BE32-E72D297353CC}">
              <c16:uniqueId val="{00000003-D3B2-4F57-BFF7-912498B32B9F}"/>
            </c:ext>
          </c:extLst>
        </c:ser>
        <c:ser>
          <c:idx val="2"/>
          <c:order val="2"/>
          <c:tx>
            <c:v>클로로필a</c:v>
          </c:tx>
          <c:spPr>
            <a:ln w="28575" cap="rnd">
              <a:solidFill>
                <a:schemeClr val="accent4"/>
              </a:solidFill>
              <a:round/>
            </a:ln>
            <a:effectLst/>
          </c:spPr>
          <c:marker>
            <c:symbol val="none"/>
          </c:marker>
          <c:val>
            <c:numRef>
              <c:f>'Data (2)'!$L$4:$L$10</c:f>
              <c:numCache>
                <c:formatCode>General</c:formatCode>
                <c:ptCount val="4"/>
                <c:pt idx="0">
                  <c:v>0</c:v>
                </c:pt>
                <c:pt idx="1">
                  <c:v>6.41</c:v>
                </c:pt>
                <c:pt idx="2">
                  <c:v>0</c:v>
                </c:pt>
                <c:pt idx="3">
                  <c:v>5.27</c:v>
                </c:pt>
              </c:numCache>
            </c:numRef>
          </c:val>
          <c:smooth val="0"/>
          <c:extLst>
            <c:ext xmlns:c16="http://schemas.microsoft.com/office/drawing/2014/chart" uri="{C3380CC4-5D6E-409C-BE32-E72D297353CC}">
              <c16:uniqueId val="{00000004-D3B2-4F57-BFF7-912498B32B9F}"/>
            </c:ext>
          </c:extLst>
        </c:ser>
        <c:ser>
          <c:idx val="3"/>
          <c:order val="3"/>
          <c:tx>
            <c:v>DIN</c:v>
          </c:tx>
          <c:spPr>
            <a:ln w="28575" cap="rnd">
              <a:solidFill>
                <a:schemeClr val="accent6">
                  <a:lumMod val="60000"/>
                </a:schemeClr>
              </a:solidFill>
              <a:round/>
            </a:ln>
            <a:effectLst/>
          </c:spPr>
          <c:marker>
            <c:symbol val="none"/>
          </c:marker>
          <c:val>
            <c:numRef>
              <c:f>'Data (2)'!$O$4:$O$10</c:f>
              <c:numCache>
                <c:formatCode>General</c:formatCode>
                <c:ptCount val="4"/>
                <c:pt idx="0">
                  <c:v>3.59</c:v>
                </c:pt>
                <c:pt idx="1">
                  <c:v>1.6060000000000001</c:v>
                </c:pt>
                <c:pt idx="2">
                  <c:v>0.42</c:v>
                </c:pt>
                <c:pt idx="3">
                  <c:v>1.988</c:v>
                </c:pt>
              </c:numCache>
            </c:numRef>
          </c:val>
          <c:smooth val="0"/>
          <c:extLst>
            <c:ext xmlns:c16="http://schemas.microsoft.com/office/drawing/2014/chart" uri="{C3380CC4-5D6E-409C-BE32-E72D297353CC}">
              <c16:uniqueId val="{00000005-D3B2-4F57-BFF7-912498B32B9F}"/>
            </c:ext>
          </c:extLst>
        </c:ser>
        <c:ser>
          <c:idx val="4"/>
          <c:order val="4"/>
          <c:tx>
            <c:v>DIP</c:v>
          </c:tx>
          <c:spPr>
            <a:ln w="28575" cap="rnd">
              <a:solidFill>
                <a:schemeClr val="accent5">
                  <a:lumMod val="60000"/>
                </a:schemeClr>
              </a:solidFill>
              <a:round/>
            </a:ln>
            <a:effectLst/>
          </c:spPr>
          <c:marker>
            <c:symbol val="none"/>
          </c:marker>
          <c:val>
            <c:numRef>
              <c:f>'Data (2)'!$R$4:$R$10</c:f>
              <c:numCache>
                <c:formatCode>General</c:formatCode>
                <c:ptCount val="4"/>
                <c:pt idx="0">
                  <c:v>1.7999999999999999E-2</c:v>
                </c:pt>
                <c:pt idx="1">
                  <c:v>0.02</c:v>
                </c:pt>
                <c:pt idx="2">
                  <c:v>7.4999999999999997E-2</c:v>
                </c:pt>
                <c:pt idx="3">
                  <c:v>6.3E-2</c:v>
                </c:pt>
              </c:numCache>
            </c:numRef>
          </c:val>
          <c:smooth val="0"/>
          <c:extLst>
            <c:ext xmlns:c16="http://schemas.microsoft.com/office/drawing/2014/chart" uri="{C3380CC4-5D6E-409C-BE32-E72D297353CC}">
              <c16:uniqueId val="{00000006-D3B2-4F57-BFF7-912498B32B9F}"/>
            </c:ext>
          </c:extLst>
        </c:ser>
        <c:ser>
          <c:idx val="5"/>
          <c:order val="5"/>
          <c:tx>
            <c:v>TSS</c:v>
          </c:tx>
          <c:spPr>
            <a:ln w="28575" cap="rnd">
              <a:solidFill>
                <a:schemeClr val="accent4">
                  <a:lumMod val="60000"/>
                </a:schemeClr>
              </a:solidFill>
              <a:round/>
            </a:ln>
            <a:effectLst/>
          </c:spPr>
          <c:marker>
            <c:symbol val="none"/>
          </c:marker>
          <c:val>
            <c:numRef>
              <c:f>'Data (2)'!$U$4:$U$10</c:f>
              <c:numCache>
                <c:formatCode>General</c:formatCode>
                <c:ptCount val="4"/>
                <c:pt idx="0">
                  <c:v>7</c:v>
                </c:pt>
                <c:pt idx="1">
                  <c:v>90</c:v>
                </c:pt>
                <c:pt idx="2">
                  <c:v>43</c:v>
                </c:pt>
                <c:pt idx="3">
                  <c:v>44</c:v>
                </c:pt>
              </c:numCache>
            </c:numRef>
          </c:val>
          <c:smooth val="0"/>
          <c:extLst>
            <c:ext xmlns:c16="http://schemas.microsoft.com/office/drawing/2014/chart" uri="{C3380CC4-5D6E-409C-BE32-E72D297353CC}">
              <c16:uniqueId val="{00000007-D3B2-4F57-BFF7-912498B32B9F}"/>
            </c:ext>
          </c:extLst>
        </c:ser>
        <c:ser>
          <c:idx val="6"/>
          <c:order val="6"/>
          <c:tx>
            <c:v>VSS</c:v>
          </c:tx>
          <c:spPr>
            <a:ln w="28575" cap="rnd">
              <a:solidFill>
                <a:schemeClr val="accent6">
                  <a:lumMod val="80000"/>
                  <a:lumOff val="20000"/>
                </a:schemeClr>
              </a:solidFill>
              <a:round/>
            </a:ln>
            <a:effectLst/>
          </c:spPr>
          <c:marker>
            <c:symbol val="none"/>
          </c:marker>
          <c:val>
            <c:numRef>
              <c:f>'Data (2)'!$X$4:$X$10</c:f>
              <c:numCache>
                <c:formatCode>General</c:formatCode>
                <c:ptCount val="4"/>
                <c:pt idx="0">
                  <c:v>1</c:v>
                </c:pt>
                <c:pt idx="1">
                  <c:v>50</c:v>
                </c:pt>
                <c:pt idx="2">
                  <c:v>13</c:v>
                </c:pt>
                <c:pt idx="3">
                  <c:v>17</c:v>
                </c:pt>
              </c:numCache>
            </c:numRef>
          </c:val>
          <c:smooth val="0"/>
          <c:extLst>
            <c:ext xmlns:c16="http://schemas.microsoft.com/office/drawing/2014/chart" uri="{C3380CC4-5D6E-409C-BE32-E72D297353CC}">
              <c16:uniqueId val="{00000008-D3B2-4F57-BFF7-912498B32B9F}"/>
            </c:ext>
          </c:extLst>
        </c:ser>
        <c:ser>
          <c:idx val="7"/>
          <c:order val="7"/>
          <c:tx>
            <c:v>TOC</c:v>
          </c:tx>
          <c:spPr>
            <a:ln w="28575" cap="rnd">
              <a:solidFill>
                <a:schemeClr val="accent5">
                  <a:lumMod val="80000"/>
                  <a:lumOff val="20000"/>
                </a:schemeClr>
              </a:solidFill>
              <a:round/>
            </a:ln>
            <a:effectLst/>
          </c:spPr>
          <c:marker>
            <c:symbol val="none"/>
          </c:marker>
          <c:val>
            <c:numRef>
              <c:f>'Data (2)'!$AA$4:$AA$10</c:f>
              <c:numCache>
                <c:formatCode>General</c:formatCode>
                <c:ptCount val="4"/>
                <c:pt idx="0" formatCode="0.00">
                  <c:v>4.54</c:v>
                </c:pt>
                <c:pt idx="1">
                  <c:v>3.605</c:v>
                </c:pt>
                <c:pt idx="2">
                  <c:v>3.141</c:v>
                </c:pt>
                <c:pt idx="3">
                  <c:v>3.972</c:v>
                </c:pt>
              </c:numCache>
            </c:numRef>
          </c:val>
          <c:smooth val="0"/>
          <c:extLst>
            <c:ext xmlns:c16="http://schemas.microsoft.com/office/drawing/2014/chart" uri="{C3380CC4-5D6E-409C-BE32-E72D297353CC}">
              <c16:uniqueId val="{00000009-D3B2-4F57-BFF7-912498B32B9F}"/>
            </c:ext>
          </c:extLst>
        </c:ser>
        <c:dLbls>
          <c:showLegendKey val="0"/>
          <c:showVal val="0"/>
          <c:showCatName val="0"/>
          <c:showSerName val="0"/>
          <c:showPercent val="0"/>
          <c:showBubbleSize val="0"/>
        </c:dLbls>
        <c:smooth val="0"/>
        <c:axId val="349138016"/>
        <c:axId val="349131296"/>
      </c:lineChart>
      <c:catAx>
        <c:axId val="349138016"/>
        <c:scaling>
          <c:orientation val="minMax"/>
        </c:scaling>
        <c:delete val="0"/>
        <c:axPos val="b"/>
        <c:numFmt formatCode="m/d/yy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ko-KR"/>
          </a:p>
        </c:txPr>
        <c:crossAx val="349131296"/>
        <c:crosses val="autoZero"/>
        <c:auto val="0"/>
        <c:lblAlgn val="ctr"/>
        <c:lblOffset val="100"/>
        <c:noMultiLvlLbl val="0"/>
      </c:catAx>
      <c:valAx>
        <c:axId val="349131296"/>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ko-KR"/>
          </a:p>
        </c:txPr>
        <c:crossAx val="34913801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ko-K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ko-K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ko-K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Data!$AG$5:$AG$17</c:f>
              <c:strCache>
                <c:ptCount val="10"/>
                <c:pt idx="0">
                  <c:v>2025년 7월</c:v>
                </c:pt>
                <c:pt idx="1">
                  <c:v>2025년 8월</c:v>
                </c:pt>
                <c:pt idx="2">
                  <c:v>2025년 9월</c:v>
                </c:pt>
                <c:pt idx="3">
                  <c:v>2025년 10월</c:v>
                </c:pt>
                <c:pt idx="4">
                  <c:v>2025년 11월</c:v>
                </c:pt>
                <c:pt idx="5">
                  <c:v>2025년 12월</c:v>
                </c:pt>
                <c:pt idx="6">
                  <c:v>2026년 1월</c:v>
                </c:pt>
                <c:pt idx="7">
                  <c:v>2026년 2월</c:v>
                </c:pt>
                <c:pt idx="8">
                  <c:v>2026년 3월</c:v>
                </c:pt>
                <c:pt idx="9">
                  <c:v>2026년 4월</c:v>
                </c:pt>
              </c:strCache>
            </c:strRef>
          </c:cat>
          <c:val>
            <c:numRef>
              <c:f>Data!$AH$5:$AH$17</c:f>
              <c:numCache>
                <c:formatCode>General</c:formatCode>
                <c:ptCount val="10"/>
                <c:pt idx="0">
                  <c:v>52</c:v>
                </c:pt>
                <c:pt idx="1">
                  <c:v>40</c:v>
                </c:pt>
                <c:pt idx="2">
                  <c:v>55</c:v>
                </c:pt>
                <c:pt idx="3">
                  <c:v>45</c:v>
                </c:pt>
                <c:pt idx="4">
                  <c:v>45</c:v>
                </c:pt>
                <c:pt idx="5">
                  <c:v>45</c:v>
                </c:pt>
                <c:pt idx="6">
                  <c:v>28</c:v>
                </c:pt>
                <c:pt idx="7">
                  <c:v>42</c:v>
                </c:pt>
                <c:pt idx="8">
                  <c:v>39</c:v>
                </c:pt>
                <c:pt idx="9">
                  <c:v>39</c:v>
                </c:pt>
              </c:numCache>
            </c:numRef>
          </c:val>
          <c:smooth val="0"/>
          <c:extLst>
            <c:ext xmlns:c16="http://schemas.microsoft.com/office/drawing/2014/chart" uri="{C3380CC4-5D6E-409C-BE32-E72D297353CC}">
              <c16:uniqueId val="{00000000-3200-4F21-8CAD-A39349C30677}"/>
            </c:ext>
          </c:extLst>
        </c:ser>
        <c:dLbls>
          <c:showLegendKey val="0"/>
          <c:showVal val="0"/>
          <c:showCatName val="0"/>
          <c:showSerName val="0"/>
          <c:showPercent val="0"/>
          <c:showBubbleSize val="0"/>
        </c:dLbls>
        <c:marker val="1"/>
        <c:smooth val="0"/>
        <c:axId val="127336736"/>
        <c:axId val="127336256"/>
      </c:lineChart>
      <c:catAx>
        <c:axId val="1273367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ko-KR"/>
          </a:p>
        </c:txPr>
        <c:crossAx val="127336256"/>
        <c:crosses val="autoZero"/>
        <c:auto val="1"/>
        <c:lblAlgn val="ctr"/>
        <c:lblOffset val="100"/>
        <c:noMultiLvlLbl val="0"/>
      </c:catAx>
      <c:valAx>
        <c:axId val="127336256"/>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ko-KR"/>
          </a:p>
        </c:txPr>
        <c:crossAx val="127336736"/>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ko-K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12</xdr:col>
      <xdr:colOff>0</xdr:colOff>
      <xdr:row>1</xdr:row>
      <xdr:rowOff>8282</xdr:rowOff>
    </xdr:from>
    <xdr:to>
      <xdr:col>19</xdr:col>
      <xdr:colOff>1405469</xdr:colOff>
      <xdr:row>37</xdr:row>
      <xdr:rowOff>33130</xdr:rowOff>
    </xdr:to>
    <xdr:grpSp>
      <xdr:nvGrpSpPr>
        <xdr:cNvPr id="2" name="그룹 1">
          <a:extLst>
            <a:ext uri="{FF2B5EF4-FFF2-40B4-BE49-F238E27FC236}">
              <a16:creationId xmlns:a16="http://schemas.microsoft.com/office/drawing/2014/main" id="{87DDDFA4-D48C-237B-C956-69D9596EFC58}"/>
            </a:ext>
          </a:extLst>
        </xdr:cNvPr>
        <xdr:cNvGrpSpPr/>
      </xdr:nvGrpSpPr>
      <xdr:grpSpPr>
        <a:xfrm>
          <a:off x="8249478" y="215347"/>
          <a:ext cx="6871991" cy="7479196"/>
          <a:chOff x="773994" y="0"/>
          <a:chExt cx="6389511" cy="6858000"/>
        </a:xfrm>
      </xdr:grpSpPr>
      <xdr:pic>
        <xdr:nvPicPr>
          <xdr:cNvPr id="3" name="그림 2">
            <a:extLst>
              <a:ext uri="{FF2B5EF4-FFF2-40B4-BE49-F238E27FC236}">
                <a16:creationId xmlns:a16="http://schemas.microsoft.com/office/drawing/2014/main" id="{730A2247-B4BB-8CDE-1DEE-4D338AD89F2F}"/>
              </a:ext>
            </a:extLst>
          </xdr:cNvPr>
          <xdr:cNvPicPr>
            <a:picLocks noChangeAspect="1"/>
          </xdr:cNvPicPr>
        </xdr:nvPicPr>
        <xdr:blipFill>
          <a:blip xmlns:r="http://schemas.openxmlformats.org/officeDocument/2006/relationships" r:embed="rId1"/>
          <a:stretch>
            <a:fillRect/>
          </a:stretch>
        </xdr:blipFill>
        <xdr:spPr>
          <a:xfrm>
            <a:off x="773994" y="0"/>
            <a:ext cx="6389511" cy="6858000"/>
          </a:xfrm>
          <a:prstGeom prst="rect">
            <a:avLst/>
          </a:prstGeom>
        </xdr:spPr>
      </xdr:pic>
      <xdr:sp macro="" textlink="">
        <xdr:nvSpPr>
          <xdr:cNvPr id="4" name="이등변 삼각형 3">
            <a:extLst>
              <a:ext uri="{FF2B5EF4-FFF2-40B4-BE49-F238E27FC236}">
                <a16:creationId xmlns:a16="http://schemas.microsoft.com/office/drawing/2014/main" id="{E217FCE4-AD89-2403-014C-4F1630DC9492}"/>
              </a:ext>
            </a:extLst>
          </xdr:cNvPr>
          <xdr:cNvSpPr/>
        </xdr:nvSpPr>
        <xdr:spPr>
          <a:xfrm flipV="1">
            <a:off x="5305425" y="675481"/>
            <a:ext cx="125222" cy="107950"/>
          </a:xfrm>
          <a:prstGeom prst="triangle">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pPr algn="ctr"/>
            <a:endParaRPr lang="ko-KR" altLang="en-US"/>
          </a:p>
        </xdr:txBody>
      </xdr:sp>
      <xdr:sp macro="" textlink="">
        <xdr:nvSpPr>
          <xdr:cNvPr id="5" name="이등변 삼각형 4">
            <a:extLst>
              <a:ext uri="{FF2B5EF4-FFF2-40B4-BE49-F238E27FC236}">
                <a16:creationId xmlns:a16="http://schemas.microsoft.com/office/drawing/2014/main" id="{E16CB59D-0CC1-067E-767B-381967DAA133}"/>
              </a:ext>
            </a:extLst>
          </xdr:cNvPr>
          <xdr:cNvSpPr/>
        </xdr:nvSpPr>
        <xdr:spPr>
          <a:xfrm flipV="1">
            <a:off x="5069681" y="692150"/>
            <a:ext cx="125222" cy="107950"/>
          </a:xfrm>
          <a:prstGeom prst="triangle">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pPr algn="ctr"/>
            <a:endParaRPr lang="ko-KR" altLang="en-US"/>
          </a:p>
        </xdr:txBody>
      </xdr:sp>
      <xdr:sp macro="" textlink="">
        <xdr:nvSpPr>
          <xdr:cNvPr id="6" name="TextBox 7">
            <a:extLst>
              <a:ext uri="{FF2B5EF4-FFF2-40B4-BE49-F238E27FC236}">
                <a16:creationId xmlns:a16="http://schemas.microsoft.com/office/drawing/2014/main" id="{3EBDA6EA-F86C-58D9-B953-FFD46DFEE79A}"/>
              </a:ext>
            </a:extLst>
          </xdr:cNvPr>
          <xdr:cNvSpPr txBox="1"/>
        </xdr:nvSpPr>
        <xdr:spPr>
          <a:xfrm>
            <a:off x="5368036" y="629081"/>
            <a:ext cx="562928" cy="200055"/>
          </a:xfrm>
          <a:prstGeom prst="rect">
            <a:avLst/>
          </a:prstGeom>
          <a:noFill/>
        </xdr:spPr>
        <xdr:txBody>
          <a:bodyPr wrap="square" rtlCol="0">
            <a:spAutoFit/>
          </a:bodyPr>
          <a:lstStyle>
            <a:defPPr>
              <a:defRPr lang="ko-KR"/>
            </a:defPPr>
            <a:lvl1pPr marL="0" algn="l" defTabSz="914400" rtl="0" eaLnBrk="1" latinLnBrk="1" hangingPunct="1">
              <a:defRPr sz="1800" kern="1200">
                <a:solidFill>
                  <a:schemeClr val="tx1"/>
                </a:solidFill>
                <a:latin typeface="+mn-lt"/>
                <a:ea typeface="+mn-ea"/>
                <a:cs typeface="+mn-cs"/>
              </a:defRPr>
            </a:lvl1pPr>
            <a:lvl2pPr marL="457200" algn="l" defTabSz="914400" rtl="0" eaLnBrk="1" latinLnBrk="1" hangingPunct="1">
              <a:defRPr sz="1800" kern="1200">
                <a:solidFill>
                  <a:schemeClr val="tx1"/>
                </a:solidFill>
                <a:latin typeface="+mn-lt"/>
                <a:ea typeface="+mn-ea"/>
                <a:cs typeface="+mn-cs"/>
              </a:defRPr>
            </a:lvl2pPr>
            <a:lvl3pPr marL="914400" algn="l" defTabSz="914400" rtl="0" eaLnBrk="1" latinLnBrk="1" hangingPunct="1">
              <a:defRPr sz="1800" kern="1200">
                <a:solidFill>
                  <a:schemeClr val="tx1"/>
                </a:solidFill>
                <a:latin typeface="+mn-lt"/>
                <a:ea typeface="+mn-ea"/>
                <a:cs typeface="+mn-cs"/>
              </a:defRPr>
            </a:lvl3pPr>
            <a:lvl4pPr marL="1371600" algn="l" defTabSz="914400" rtl="0" eaLnBrk="1" latinLnBrk="1" hangingPunct="1">
              <a:defRPr sz="1800" kern="1200">
                <a:solidFill>
                  <a:schemeClr val="tx1"/>
                </a:solidFill>
                <a:latin typeface="+mn-lt"/>
                <a:ea typeface="+mn-ea"/>
                <a:cs typeface="+mn-cs"/>
              </a:defRPr>
            </a:lvl4pPr>
            <a:lvl5pPr marL="1828800" algn="l" defTabSz="914400" rtl="0" eaLnBrk="1" latinLnBrk="1" hangingPunct="1">
              <a:defRPr sz="1800" kern="1200">
                <a:solidFill>
                  <a:schemeClr val="tx1"/>
                </a:solidFill>
                <a:latin typeface="+mn-lt"/>
                <a:ea typeface="+mn-ea"/>
                <a:cs typeface="+mn-cs"/>
              </a:defRPr>
            </a:lvl5pPr>
            <a:lvl6pPr marL="2286000" algn="l" defTabSz="914400" rtl="0" eaLnBrk="1" latinLnBrk="1" hangingPunct="1">
              <a:defRPr sz="1800" kern="1200">
                <a:solidFill>
                  <a:schemeClr val="tx1"/>
                </a:solidFill>
                <a:latin typeface="+mn-lt"/>
                <a:ea typeface="+mn-ea"/>
                <a:cs typeface="+mn-cs"/>
              </a:defRPr>
            </a:lvl6pPr>
            <a:lvl7pPr marL="2743200" algn="l" defTabSz="914400" rtl="0" eaLnBrk="1" latinLnBrk="1" hangingPunct="1">
              <a:defRPr sz="1800" kern="1200">
                <a:solidFill>
                  <a:schemeClr val="tx1"/>
                </a:solidFill>
                <a:latin typeface="+mn-lt"/>
                <a:ea typeface="+mn-ea"/>
                <a:cs typeface="+mn-cs"/>
              </a:defRPr>
            </a:lvl7pPr>
            <a:lvl8pPr marL="3200400" algn="l" defTabSz="914400" rtl="0" eaLnBrk="1" latinLnBrk="1" hangingPunct="1">
              <a:defRPr sz="1800" kern="1200">
                <a:solidFill>
                  <a:schemeClr val="tx1"/>
                </a:solidFill>
                <a:latin typeface="+mn-lt"/>
                <a:ea typeface="+mn-ea"/>
                <a:cs typeface="+mn-cs"/>
              </a:defRPr>
            </a:lvl8pPr>
            <a:lvl9pPr marL="3657600" algn="l" defTabSz="914400" rtl="0" eaLnBrk="1" latinLnBrk="1" hangingPunct="1">
              <a:defRPr sz="1800" kern="1200">
                <a:solidFill>
                  <a:schemeClr val="tx1"/>
                </a:solidFill>
                <a:latin typeface="+mn-lt"/>
                <a:ea typeface="+mn-ea"/>
                <a:cs typeface="+mn-cs"/>
              </a:defRPr>
            </a:lvl9pPr>
          </a:lstStyle>
          <a:p>
            <a:r>
              <a:rPr lang="en-US" altLang="ko-KR" sz="700" b="1"/>
              <a:t>BAT</a:t>
            </a:r>
            <a:endParaRPr lang="ko-KR" altLang="en-US" sz="700" b="1"/>
          </a:p>
        </xdr:txBody>
      </xdr:sp>
      <xdr:sp macro="" textlink="">
        <xdr:nvSpPr>
          <xdr:cNvPr id="7" name="TextBox 8">
            <a:extLst>
              <a:ext uri="{FF2B5EF4-FFF2-40B4-BE49-F238E27FC236}">
                <a16:creationId xmlns:a16="http://schemas.microsoft.com/office/drawing/2014/main" id="{7E3191BD-6890-A4BF-E282-44501846A005}"/>
              </a:ext>
            </a:extLst>
          </xdr:cNvPr>
          <xdr:cNvSpPr txBox="1"/>
        </xdr:nvSpPr>
        <xdr:spPr>
          <a:xfrm>
            <a:off x="4854461" y="829136"/>
            <a:ext cx="1152371" cy="200055"/>
          </a:xfrm>
          <a:prstGeom prst="rect">
            <a:avLst/>
          </a:prstGeom>
          <a:noFill/>
        </xdr:spPr>
        <xdr:txBody>
          <a:bodyPr wrap="square" rtlCol="0">
            <a:spAutoFit/>
          </a:bodyPr>
          <a:lstStyle>
            <a:defPPr>
              <a:defRPr lang="ko-KR"/>
            </a:defPPr>
            <a:lvl1pPr marL="0" algn="l" defTabSz="914400" rtl="0" eaLnBrk="1" latinLnBrk="1" hangingPunct="1">
              <a:defRPr sz="1800" kern="1200">
                <a:solidFill>
                  <a:schemeClr val="tx1"/>
                </a:solidFill>
                <a:latin typeface="+mn-lt"/>
                <a:ea typeface="+mn-ea"/>
                <a:cs typeface="+mn-cs"/>
              </a:defRPr>
            </a:lvl1pPr>
            <a:lvl2pPr marL="457200" algn="l" defTabSz="914400" rtl="0" eaLnBrk="1" latinLnBrk="1" hangingPunct="1">
              <a:defRPr sz="1800" kern="1200">
                <a:solidFill>
                  <a:schemeClr val="tx1"/>
                </a:solidFill>
                <a:latin typeface="+mn-lt"/>
                <a:ea typeface="+mn-ea"/>
                <a:cs typeface="+mn-cs"/>
              </a:defRPr>
            </a:lvl2pPr>
            <a:lvl3pPr marL="914400" algn="l" defTabSz="914400" rtl="0" eaLnBrk="1" latinLnBrk="1" hangingPunct="1">
              <a:defRPr sz="1800" kern="1200">
                <a:solidFill>
                  <a:schemeClr val="tx1"/>
                </a:solidFill>
                <a:latin typeface="+mn-lt"/>
                <a:ea typeface="+mn-ea"/>
                <a:cs typeface="+mn-cs"/>
              </a:defRPr>
            </a:lvl3pPr>
            <a:lvl4pPr marL="1371600" algn="l" defTabSz="914400" rtl="0" eaLnBrk="1" latinLnBrk="1" hangingPunct="1">
              <a:defRPr sz="1800" kern="1200">
                <a:solidFill>
                  <a:schemeClr val="tx1"/>
                </a:solidFill>
                <a:latin typeface="+mn-lt"/>
                <a:ea typeface="+mn-ea"/>
                <a:cs typeface="+mn-cs"/>
              </a:defRPr>
            </a:lvl4pPr>
            <a:lvl5pPr marL="1828800" algn="l" defTabSz="914400" rtl="0" eaLnBrk="1" latinLnBrk="1" hangingPunct="1">
              <a:defRPr sz="1800" kern="1200">
                <a:solidFill>
                  <a:schemeClr val="tx1"/>
                </a:solidFill>
                <a:latin typeface="+mn-lt"/>
                <a:ea typeface="+mn-ea"/>
                <a:cs typeface="+mn-cs"/>
              </a:defRPr>
            </a:lvl5pPr>
            <a:lvl6pPr marL="2286000" algn="l" defTabSz="914400" rtl="0" eaLnBrk="1" latinLnBrk="1" hangingPunct="1">
              <a:defRPr sz="1800" kern="1200">
                <a:solidFill>
                  <a:schemeClr val="tx1"/>
                </a:solidFill>
                <a:latin typeface="+mn-lt"/>
                <a:ea typeface="+mn-ea"/>
                <a:cs typeface="+mn-cs"/>
              </a:defRPr>
            </a:lvl6pPr>
            <a:lvl7pPr marL="2743200" algn="l" defTabSz="914400" rtl="0" eaLnBrk="1" latinLnBrk="1" hangingPunct="1">
              <a:defRPr sz="1800" kern="1200">
                <a:solidFill>
                  <a:schemeClr val="tx1"/>
                </a:solidFill>
                <a:latin typeface="+mn-lt"/>
                <a:ea typeface="+mn-ea"/>
                <a:cs typeface="+mn-cs"/>
              </a:defRPr>
            </a:lvl7pPr>
            <a:lvl8pPr marL="3200400" algn="l" defTabSz="914400" rtl="0" eaLnBrk="1" latinLnBrk="1" hangingPunct="1">
              <a:defRPr sz="1800" kern="1200">
                <a:solidFill>
                  <a:schemeClr val="tx1"/>
                </a:solidFill>
                <a:latin typeface="+mn-lt"/>
                <a:ea typeface="+mn-ea"/>
                <a:cs typeface="+mn-cs"/>
              </a:defRPr>
            </a:lvl8pPr>
            <a:lvl9pPr marL="3657600" algn="l" defTabSz="914400" rtl="0" eaLnBrk="1" latinLnBrk="1" hangingPunct="1">
              <a:defRPr sz="1800" kern="1200">
                <a:solidFill>
                  <a:schemeClr val="tx1"/>
                </a:solidFill>
                <a:latin typeface="+mn-lt"/>
                <a:ea typeface="+mn-ea"/>
                <a:cs typeface="+mn-cs"/>
              </a:defRPr>
            </a:lvl9pPr>
          </a:lstStyle>
          <a:p>
            <a:r>
              <a:rPr lang="ko-KR" altLang="en-US" sz="700" b="1"/>
              <a:t>공공하수처리시설</a:t>
            </a:r>
          </a:p>
        </xdr:txBody>
      </xdr:sp>
      <xdr:sp macro="" textlink="">
        <xdr:nvSpPr>
          <xdr:cNvPr id="8" name="타원 7">
            <a:extLst>
              <a:ext uri="{FF2B5EF4-FFF2-40B4-BE49-F238E27FC236}">
                <a16:creationId xmlns:a16="http://schemas.microsoft.com/office/drawing/2014/main" id="{0D9FC278-EB4E-96D4-37D2-8742FFA47E52}"/>
              </a:ext>
            </a:extLst>
          </xdr:cNvPr>
          <xdr:cNvSpPr/>
        </xdr:nvSpPr>
        <xdr:spPr>
          <a:xfrm>
            <a:off x="4923297" y="645550"/>
            <a:ext cx="103378" cy="107156"/>
          </a:xfrm>
          <a:prstGeom prst="ellipse">
            <a:avLst/>
          </a:prstGeom>
          <a:solidFill>
            <a:schemeClr val="bg1"/>
          </a:solidFill>
          <a:ln w="38100">
            <a:solidFill>
              <a:srgbClr val="2188F8"/>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pPr algn="ctr"/>
            <a:endParaRPr lang="ko-KR" altLang="en-US"/>
          </a:p>
        </xdr:txBody>
      </xdr:sp>
      <xdr:sp macro="" textlink="">
        <xdr:nvSpPr>
          <xdr:cNvPr id="9" name="TextBox 10">
            <a:extLst>
              <a:ext uri="{FF2B5EF4-FFF2-40B4-BE49-F238E27FC236}">
                <a16:creationId xmlns:a16="http://schemas.microsoft.com/office/drawing/2014/main" id="{AF135CA6-3EBB-5AF4-88E1-E8DEF460F987}"/>
              </a:ext>
            </a:extLst>
          </xdr:cNvPr>
          <xdr:cNvSpPr txBox="1"/>
        </xdr:nvSpPr>
        <xdr:spPr>
          <a:xfrm>
            <a:off x="4642879" y="352953"/>
            <a:ext cx="693851" cy="307777"/>
          </a:xfrm>
          <a:prstGeom prst="rect">
            <a:avLst/>
          </a:prstGeom>
          <a:noFill/>
        </xdr:spPr>
        <xdr:txBody>
          <a:bodyPr wrap="square" rtlCol="0">
            <a:spAutoFit/>
          </a:bodyPr>
          <a:lstStyle>
            <a:defPPr>
              <a:defRPr lang="ko-KR"/>
            </a:defPPr>
            <a:lvl1pPr marL="0" algn="l" defTabSz="914400" rtl="0" eaLnBrk="1" latinLnBrk="1" hangingPunct="1">
              <a:defRPr sz="1800" kern="1200">
                <a:solidFill>
                  <a:schemeClr val="tx1"/>
                </a:solidFill>
                <a:latin typeface="+mn-lt"/>
                <a:ea typeface="+mn-ea"/>
                <a:cs typeface="+mn-cs"/>
              </a:defRPr>
            </a:lvl1pPr>
            <a:lvl2pPr marL="457200" algn="l" defTabSz="914400" rtl="0" eaLnBrk="1" latinLnBrk="1" hangingPunct="1">
              <a:defRPr sz="1800" kern="1200">
                <a:solidFill>
                  <a:schemeClr val="tx1"/>
                </a:solidFill>
                <a:latin typeface="+mn-lt"/>
                <a:ea typeface="+mn-ea"/>
                <a:cs typeface="+mn-cs"/>
              </a:defRPr>
            </a:lvl2pPr>
            <a:lvl3pPr marL="914400" algn="l" defTabSz="914400" rtl="0" eaLnBrk="1" latinLnBrk="1" hangingPunct="1">
              <a:defRPr sz="1800" kern="1200">
                <a:solidFill>
                  <a:schemeClr val="tx1"/>
                </a:solidFill>
                <a:latin typeface="+mn-lt"/>
                <a:ea typeface="+mn-ea"/>
                <a:cs typeface="+mn-cs"/>
              </a:defRPr>
            </a:lvl3pPr>
            <a:lvl4pPr marL="1371600" algn="l" defTabSz="914400" rtl="0" eaLnBrk="1" latinLnBrk="1" hangingPunct="1">
              <a:defRPr sz="1800" kern="1200">
                <a:solidFill>
                  <a:schemeClr val="tx1"/>
                </a:solidFill>
                <a:latin typeface="+mn-lt"/>
                <a:ea typeface="+mn-ea"/>
                <a:cs typeface="+mn-cs"/>
              </a:defRPr>
            </a:lvl4pPr>
            <a:lvl5pPr marL="1828800" algn="l" defTabSz="914400" rtl="0" eaLnBrk="1" latinLnBrk="1" hangingPunct="1">
              <a:defRPr sz="1800" kern="1200">
                <a:solidFill>
                  <a:schemeClr val="tx1"/>
                </a:solidFill>
                <a:latin typeface="+mn-lt"/>
                <a:ea typeface="+mn-ea"/>
                <a:cs typeface="+mn-cs"/>
              </a:defRPr>
            </a:lvl5pPr>
            <a:lvl6pPr marL="2286000" algn="l" defTabSz="914400" rtl="0" eaLnBrk="1" latinLnBrk="1" hangingPunct="1">
              <a:defRPr sz="1800" kern="1200">
                <a:solidFill>
                  <a:schemeClr val="tx1"/>
                </a:solidFill>
                <a:latin typeface="+mn-lt"/>
                <a:ea typeface="+mn-ea"/>
                <a:cs typeface="+mn-cs"/>
              </a:defRPr>
            </a:lvl6pPr>
            <a:lvl7pPr marL="2743200" algn="l" defTabSz="914400" rtl="0" eaLnBrk="1" latinLnBrk="1" hangingPunct="1">
              <a:defRPr sz="1800" kern="1200">
                <a:solidFill>
                  <a:schemeClr val="tx1"/>
                </a:solidFill>
                <a:latin typeface="+mn-lt"/>
                <a:ea typeface="+mn-ea"/>
                <a:cs typeface="+mn-cs"/>
              </a:defRPr>
            </a:lvl7pPr>
            <a:lvl8pPr marL="3200400" algn="l" defTabSz="914400" rtl="0" eaLnBrk="1" latinLnBrk="1" hangingPunct="1">
              <a:defRPr sz="1800" kern="1200">
                <a:solidFill>
                  <a:schemeClr val="tx1"/>
                </a:solidFill>
                <a:latin typeface="+mn-lt"/>
                <a:ea typeface="+mn-ea"/>
                <a:cs typeface="+mn-cs"/>
              </a:defRPr>
            </a:lvl8pPr>
            <a:lvl9pPr marL="3657600" algn="l" defTabSz="914400" rtl="0" eaLnBrk="1" latinLnBrk="1" hangingPunct="1">
              <a:defRPr sz="1800" kern="1200">
                <a:solidFill>
                  <a:schemeClr val="tx1"/>
                </a:solidFill>
                <a:latin typeface="+mn-lt"/>
                <a:ea typeface="+mn-ea"/>
                <a:cs typeface="+mn-cs"/>
              </a:defRPr>
            </a:lvl9pPr>
          </a:lstStyle>
          <a:p>
            <a:pPr algn="ctr"/>
            <a:r>
              <a:rPr lang="ko-KR" altLang="en-US" sz="700" b="1"/>
              <a:t>방류수 </a:t>
            </a:r>
            <a:br>
              <a:rPr lang="en-US" altLang="ko-KR" sz="700" b="1"/>
            </a:br>
            <a:r>
              <a:rPr lang="ko-KR" altLang="en-US" sz="700" b="1"/>
              <a:t>수질 데이터</a:t>
            </a:r>
          </a:p>
        </xdr:txBody>
      </xdr:sp>
      <xdr:sp macro="" textlink="">
        <xdr:nvSpPr>
          <xdr:cNvPr id="10" name="TextBox 11">
            <a:extLst>
              <a:ext uri="{FF2B5EF4-FFF2-40B4-BE49-F238E27FC236}">
                <a16:creationId xmlns:a16="http://schemas.microsoft.com/office/drawing/2014/main" id="{F1553602-0E88-7CAA-0BF0-5B05137537D8}"/>
              </a:ext>
            </a:extLst>
          </xdr:cNvPr>
          <xdr:cNvSpPr txBox="1"/>
        </xdr:nvSpPr>
        <xdr:spPr>
          <a:xfrm>
            <a:off x="3592394" y="4312631"/>
            <a:ext cx="1615472" cy="307777"/>
          </a:xfrm>
          <a:prstGeom prst="rect">
            <a:avLst/>
          </a:prstGeom>
          <a:noFill/>
        </xdr:spPr>
        <xdr:txBody>
          <a:bodyPr wrap="square" rtlCol="0">
            <a:spAutoFit/>
          </a:bodyPr>
          <a:lstStyle>
            <a:defPPr>
              <a:defRPr lang="ko-KR"/>
            </a:defPPr>
            <a:lvl1pPr marL="0" algn="l" defTabSz="914400" rtl="0" eaLnBrk="1" latinLnBrk="1" hangingPunct="1">
              <a:defRPr sz="1800" kern="1200">
                <a:solidFill>
                  <a:schemeClr val="tx1"/>
                </a:solidFill>
                <a:latin typeface="+mn-lt"/>
                <a:ea typeface="+mn-ea"/>
                <a:cs typeface="+mn-cs"/>
              </a:defRPr>
            </a:lvl1pPr>
            <a:lvl2pPr marL="457200" algn="l" defTabSz="914400" rtl="0" eaLnBrk="1" latinLnBrk="1" hangingPunct="1">
              <a:defRPr sz="1800" kern="1200">
                <a:solidFill>
                  <a:schemeClr val="tx1"/>
                </a:solidFill>
                <a:latin typeface="+mn-lt"/>
                <a:ea typeface="+mn-ea"/>
                <a:cs typeface="+mn-cs"/>
              </a:defRPr>
            </a:lvl2pPr>
            <a:lvl3pPr marL="914400" algn="l" defTabSz="914400" rtl="0" eaLnBrk="1" latinLnBrk="1" hangingPunct="1">
              <a:defRPr sz="1800" kern="1200">
                <a:solidFill>
                  <a:schemeClr val="tx1"/>
                </a:solidFill>
                <a:latin typeface="+mn-lt"/>
                <a:ea typeface="+mn-ea"/>
                <a:cs typeface="+mn-cs"/>
              </a:defRPr>
            </a:lvl3pPr>
            <a:lvl4pPr marL="1371600" algn="l" defTabSz="914400" rtl="0" eaLnBrk="1" latinLnBrk="1" hangingPunct="1">
              <a:defRPr sz="1800" kern="1200">
                <a:solidFill>
                  <a:schemeClr val="tx1"/>
                </a:solidFill>
                <a:latin typeface="+mn-lt"/>
                <a:ea typeface="+mn-ea"/>
                <a:cs typeface="+mn-cs"/>
              </a:defRPr>
            </a:lvl4pPr>
            <a:lvl5pPr marL="1828800" algn="l" defTabSz="914400" rtl="0" eaLnBrk="1" latinLnBrk="1" hangingPunct="1">
              <a:defRPr sz="1800" kern="1200">
                <a:solidFill>
                  <a:schemeClr val="tx1"/>
                </a:solidFill>
                <a:latin typeface="+mn-lt"/>
                <a:ea typeface="+mn-ea"/>
                <a:cs typeface="+mn-cs"/>
              </a:defRPr>
            </a:lvl5pPr>
            <a:lvl6pPr marL="2286000" algn="l" defTabSz="914400" rtl="0" eaLnBrk="1" latinLnBrk="1" hangingPunct="1">
              <a:defRPr sz="1800" kern="1200">
                <a:solidFill>
                  <a:schemeClr val="tx1"/>
                </a:solidFill>
                <a:latin typeface="+mn-lt"/>
                <a:ea typeface="+mn-ea"/>
                <a:cs typeface="+mn-cs"/>
              </a:defRPr>
            </a:lvl6pPr>
            <a:lvl7pPr marL="2743200" algn="l" defTabSz="914400" rtl="0" eaLnBrk="1" latinLnBrk="1" hangingPunct="1">
              <a:defRPr sz="1800" kern="1200">
                <a:solidFill>
                  <a:schemeClr val="tx1"/>
                </a:solidFill>
                <a:latin typeface="+mn-lt"/>
                <a:ea typeface="+mn-ea"/>
                <a:cs typeface="+mn-cs"/>
              </a:defRPr>
            </a:lvl7pPr>
            <a:lvl8pPr marL="3200400" algn="l" defTabSz="914400" rtl="0" eaLnBrk="1" latinLnBrk="1" hangingPunct="1">
              <a:defRPr sz="1800" kern="1200">
                <a:solidFill>
                  <a:schemeClr val="tx1"/>
                </a:solidFill>
                <a:latin typeface="+mn-lt"/>
                <a:ea typeface="+mn-ea"/>
                <a:cs typeface="+mn-cs"/>
              </a:defRPr>
            </a:lvl8pPr>
            <a:lvl9pPr marL="3657600" algn="l" defTabSz="914400" rtl="0" eaLnBrk="1" latinLnBrk="1" hangingPunct="1">
              <a:defRPr sz="1800" kern="1200">
                <a:solidFill>
                  <a:schemeClr val="tx1"/>
                </a:solidFill>
                <a:latin typeface="+mn-lt"/>
                <a:ea typeface="+mn-ea"/>
                <a:cs typeface="+mn-cs"/>
              </a:defRPr>
            </a:lvl9pPr>
          </a:lstStyle>
          <a:p>
            <a:pPr algn="ctr"/>
            <a:r>
              <a:rPr lang="ko-KR" altLang="en-US" sz="700" b="1"/>
              <a:t>수산안전기술원 </a:t>
            </a:r>
            <a:endParaRPr lang="en-US" altLang="ko-KR" sz="700" b="1"/>
          </a:p>
          <a:p>
            <a:pPr algn="ctr"/>
            <a:r>
              <a:rPr lang="ko-KR" altLang="en-US" sz="700" b="1"/>
              <a:t>어장예찰 정기조사 포인트</a:t>
            </a:r>
          </a:p>
        </xdr:txBody>
      </xdr:sp>
      <xdr:sp macro="" textlink="">
        <xdr:nvSpPr>
          <xdr:cNvPr id="11" name="타원 10">
            <a:extLst>
              <a:ext uri="{FF2B5EF4-FFF2-40B4-BE49-F238E27FC236}">
                <a16:creationId xmlns:a16="http://schemas.microsoft.com/office/drawing/2014/main" id="{9AD4E5A3-FA02-05BC-F262-002F3C193F51}"/>
              </a:ext>
            </a:extLst>
          </xdr:cNvPr>
          <xdr:cNvSpPr/>
        </xdr:nvSpPr>
        <xdr:spPr>
          <a:xfrm>
            <a:off x="3380423" y="5162550"/>
            <a:ext cx="145668" cy="145668"/>
          </a:xfrm>
          <a:prstGeom prst="ellipse">
            <a:avLst/>
          </a:prstGeom>
          <a:solidFill>
            <a:srgbClr val="FFFF00"/>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pPr algn="ctr"/>
            <a:endParaRPr lang="ko-KR" altLang="en-US"/>
          </a:p>
        </xdr:txBody>
      </xdr:sp>
      <xdr:sp macro="" textlink="">
        <xdr:nvSpPr>
          <xdr:cNvPr id="12" name="TextBox 14">
            <a:extLst>
              <a:ext uri="{FF2B5EF4-FFF2-40B4-BE49-F238E27FC236}">
                <a16:creationId xmlns:a16="http://schemas.microsoft.com/office/drawing/2014/main" id="{6DEDD546-DACC-58A5-79A3-87789893F4B8}"/>
              </a:ext>
            </a:extLst>
          </xdr:cNvPr>
          <xdr:cNvSpPr txBox="1"/>
        </xdr:nvSpPr>
        <xdr:spPr>
          <a:xfrm>
            <a:off x="2645521" y="5308218"/>
            <a:ext cx="1615472" cy="200055"/>
          </a:xfrm>
          <a:prstGeom prst="rect">
            <a:avLst/>
          </a:prstGeom>
          <a:noFill/>
        </xdr:spPr>
        <xdr:txBody>
          <a:bodyPr wrap="square" rtlCol="0">
            <a:spAutoFit/>
          </a:bodyPr>
          <a:lstStyle>
            <a:defPPr>
              <a:defRPr lang="ko-KR"/>
            </a:defPPr>
            <a:lvl1pPr marL="0" algn="l" defTabSz="914400" rtl="0" eaLnBrk="1" latinLnBrk="1" hangingPunct="1">
              <a:defRPr sz="1800" kern="1200">
                <a:solidFill>
                  <a:schemeClr val="tx1"/>
                </a:solidFill>
                <a:latin typeface="+mn-lt"/>
                <a:ea typeface="+mn-ea"/>
                <a:cs typeface="+mn-cs"/>
              </a:defRPr>
            </a:lvl1pPr>
            <a:lvl2pPr marL="457200" algn="l" defTabSz="914400" rtl="0" eaLnBrk="1" latinLnBrk="1" hangingPunct="1">
              <a:defRPr sz="1800" kern="1200">
                <a:solidFill>
                  <a:schemeClr val="tx1"/>
                </a:solidFill>
                <a:latin typeface="+mn-lt"/>
                <a:ea typeface="+mn-ea"/>
                <a:cs typeface="+mn-cs"/>
              </a:defRPr>
            </a:lvl2pPr>
            <a:lvl3pPr marL="914400" algn="l" defTabSz="914400" rtl="0" eaLnBrk="1" latinLnBrk="1" hangingPunct="1">
              <a:defRPr sz="1800" kern="1200">
                <a:solidFill>
                  <a:schemeClr val="tx1"/>
                </a:solidFill>
                <a:latin typeface="+mn-lt"/>
                <a:ea typeface="+mn-ea"/>
                <a:cs typeface="+mn-cs"/>
              </a:defRPr>
            </a:lvl3pPr>
            <a:lvl4pPr marL="1371600" algn="l" defTabSz="914400" rtl="0" eaLnBrk="1" latinLnBrk="1" hangingPunct="1">
              <a:defRPr sz="1800" kern="1200">
                <a:solidFill>
                  <a:schemeClr val="tx1"/>
                </a:solidFill>
                <a:latin typeface="+mn-lt"/>
                <a:ea typeface="+mn-ea"/>
                <a:cs typeface="+mn-cs"/>
              </a:defRPr>
            </a:lvl4pPr>
            <a:lvl5pPr marL="1828800" algn="l" defTabSz="914400" rtl="0" eaLnBrk="1" latinLnBrk="1" hangingPunct="1">
              <a:defRPr sz="1800" kern="1200">
                <a:solidFill>
                  <a:schemeClr val="tx1"/>
                </a:solidFill>
                <a:latin typeface="+mn-lt"/>
                <a:ea typeface="+mn-ea"/>
                <a:cs typeface="+mn-cs"/>
              </a:defRPr>
            </a:lvl5pPr>
            <a:lvl6pPr marL="2286000" algn="l" defTabSz="914400" rtl="0" eaLnBrk="1" latinLnBrk="1" hangingPunct="1">
              <a:defRPr sz="1800" kern="1200">
                <a:solidFill>
                  <a:schemeClr val="tx1"/>
                </a:solidFill>
                <a:latin typeface="+mn-lt"/>
                <a:ea typeface="+mn-ea"/>
                <a:cs typeface="+mn-cs"/>
              </a:defRPr>
            </a:lvl6pPr>
            <a:lvl7pPr marL="2743200" algn="l" defTabSz="914400" rtl="0" eaLnBrk="1" latinLnBrk="1" hangingPunct="1">
              <a:defRPr sz="1800" kern="1200">
                <a:solidFill>
                  <a:schemeClr val="tx1"/>
                </a:solidFill>
                <a:latin typeface="+mn-lt"/>
                <a:ea typeface="+mn-ea"/>
                <a:cs typeface="+mn-cs"/>
              </a:defRPr>
            </a:lvl7pPr>
            <a:lvl8pPr marL="3200400" algn="l" defTabSz="914400" rtl="0" eaLnBrk="1" latinLnBrk="1" hangingPunct="1">
              <a:defRPr sz="1800" kern="1200">
                <a:solidFill>
                  <a:schemeClr val="tx1"/>
                </a:solidFill>
                <a:latin typeface="+mn-lt"/>
                <a:ea typeface="+mn-ea"/>
                <a:cs typeface="+mn-cs"/>
              </a:defRPr>
            </a:lvl8pPr>
            <a:lvl9pPr marL="3657600" algn="l" defTabSz="914400" rtl="0" eaLnBrk="1" latinLnBrk="1" hangingPunct="1">
              <a:defRPr sz="1800" kern="1200">
                <a:solidFill>
                  <a:schemeClr val="tx1"/>
                </a:solidFill>
                <a:latin typeface="+mn-lt"/>
                <a:ea typeface="+mn-ea"/>
                <a:cs typeface="+mn-cs"/>
              </a:defRPr>
            </a:lvl9pPr>
          </a:lstStyle>
          <a:p>
            <a:pPr algn="ctr"/>
            <a:r>
              <a:rPr lang="ko-KR" altLang="en-US" sz="700" b="1"/>
              <a:t>해양환경측정망</a:t>
            </a:r>
          </a:p>
        </xdr:txBody>
      </xdr:sp>
      <xdr:sp macro="" textlink="">
        <xdr:nvSpPr>
          <xdr:cNvPr id="13" name="TextBox 17">
            <a:extLst>
              <a:ext uri="{FF2B5EF4-FFF2-40B4-BE49-F238E27FC236}">
                <a16:creationId xmlns:a16="http://schemas.microsoft.com/office/drawing/2014/main" id="{0B66E514-C4E8-7E8B-2D43-1DF464537E9D}"/>
              </a:ext>
            </a:extLst>
          </xdr:cNvPr>
          <xdr:cNvSpPr txBox="1"/>
        </xdr:nvSpPr>
        <xdr:spPr>
          <a:xfrm>
            <a:off x="4504973" y="876530"/>
            <a:ext cx="593583" cy="253916"/>
          </a:xfrm>
          <a:prstGeom prst="rect">
            <a:avLst/>
          </a:prstGeom>
          <a:noFill/>
        </xdr:spPr>
        <xdr:txBody>
          <a:bodyPr wrap="square" rtlCol="0">
            <a:spAutoFit/>
          </a:bodyPr>
          <a:lstStyle>
            <a:defPPr>
              <a:defRPr lang="ko-KR"/>
            </a:defPPr>
            <a:lvl1pPr marL="0" algn="l" defTabSz="914400" rtl="0" eaLnBrk="1" latinLnBrk="1" hangingPunct="1">
              <a:defRPr sz="1800" kern="1200">
                <a:solidFill>
                  <a:schemeClr val="tx1"/>
                </a:solidFill>
                <a:latin typeface="+mn-lt"/>
                <a:ea typeface="+mn-ea"/>
                <a:cs typeface="+mn-cs"/>
              </a:defRPr>
            </a:lvl1pPr>
            <a:lvl2pPr marL="457200" algn="l" defTabSz="914400" rtl="0" eaLnBrk="1" latinLnBrk="1" hangingPunct="1">
              <a:defRPr sz="1800" kern="1200">
                <a:solidFill>
                  <a:schemeClr val="tx1"/>
                </a:solidFill>
                <a:latin typeface="+mn-lt"/>
                <a:ea typeface="+mn-ea"/>
                <a:cs typeface="+mn-cs"/>
              </a:defRPr>
            </a:lvl2pPr>
            <a:lvl3pPr marL="914400" algn="l" defTabSz="914400" rtl="0" eaLnBrk="1" latinLnBrk="1" hangingPunct="1">
              <a:defRPr sz="1800" kern="1200">
                <a:solidFill>
                  <a:schemeClr val="tx1"/>
                </a:solidFill>
                <a:latin typeface="+mn-lt"/>
                <a:ea typeface="+mn-ea"/>
                <a:cs typeface="+mn-cs"/>
              </a:defRPr>
            </a:lvl3pPr>
            <a:lvl4pPr marL="1371600" algn="l" defTabSz="914400" rtl="0" eaLnBrk="1" latinLnBrk="1" hangingPunct="1">
              <a:defRPr sz="1800" kern="1200">
                <a:solidFill>
                  <a:schemeClr val="tx1"/>
                </a:solidFill>
                <a:latin typeface="+mn-lt"/>
                <a:ea typeface="+mn-ea"/>
                <a:cs typeface="+mn-cs"/>
              </a:defRPr>
            </a:lvl4pPr>
            <a:lvl5pPr marL="1828800" algn="l" defTabSz="914400" rtl="0" eaLnBrk="1" latinLnBrk="1" hangingPunct="1">
              <a:defRPr sz="1800" kern="1200">
                <a:solidFill>
                  <a:schemeClr val="tx1"/>
                </a:solidFill>
                <a:latin typeface="+mn-lt"/>
                <a:ea typeface="+mn-ea"/>
                <a:cs typeface="+mn-cs"/>
              </a:defRPr>
            </a:lvl5pPr>
            <a:lvl6pPr marL="2286000" algn="l" defTabSz="914400" rtl="0" eaLnBrk="1" latinLnBrk="1" hangingPunct="1">
              <a:defRPr sz="1800" kern="1200">
                <a:solidFill>
                  <a:schemeClr val="tx1"/>
                </a:solidFill>
                <a:latin typeface="+mn-lt"/>
                <a:ea typeface="+mn-ea"/>
                <a:cs typeface="+mn-cs"/>
              </a:defRPr>
            </a:lvl6pPr>
            <a:lvl7pPr marL="2743200" algn="l" defTabSz="914400" rtl="0" eaLnBrk="1" latinLnBrk="1" hangingPunct="1">
              <a:defRPr sz="1800" kern="1200">
                <a:solidFill>
                  <a:schemeClr val="tx1"/>
                </a:solidFill>
                <a:latin typeface="+mn-lt"/>
                <a:ea typeface="+mn-ea"/>
                <a:cs typeface="+mn-cs"/>
              </a:defRPr>
            </a:lvl7pPr>
            <a:lvl8pPr marL="3200400" algn="l" defTabSz="914400" rtl="0" eaLnBrk="1" latinLnBrk="1" hangingPunct="1">
              <a:defRPr sz="1800" kern="1200">
                <a:solidFill>
                  <a:schemeClr val="tx1"/>
                </a:solidFill>
                <a:latin typeface="+mn-lt"/>
                <a:ea typeface="+mn-ea"/>
                <a:cs typeface="+mn-cs"/>
              </a:defRPr>
            </a:lvl8pPr>
            <a:lvl9pPr marL="3657600" algn="l" defTabSz="914400" rtl="0" eaLnBrk="1" latinLnBrk="1" hangingPunct="1">
              <a:defRPr sz="1800" kern="1200">
                <a:solidFill>
                  <a:schemeClr val="tx1"/>
                </a:solidFill>
                <a:latin typeface="+mn-lt"/>
                <a:ea typeface="+mn-ea"/>
                <a:cs typeface="+mn-cs"/>
              </a:defRPr>
            </a:lvl9pPr>
          </a:lstStyle>
          <a:p>
            <a:r>
              <a:rPr lang="ko-KR" altLang="en-US" sz="1050" b="1">
                <a:solidFill>
                  <a:srgbClr val="FF0000"/>
                </a:solidFill>
              </a:rPr>
              <a:t>①</a:t>
            </a:r>
          </a:p>
        </xdr:txBody>
      </xdr:sp>
      <xdr:sp macro="" textlink="">
        <xdr:nvSpPr>
          <xdr:cNvPr id="14" name="TextBox 18">
            <a:extLst>
              <a:ext uri="{FF2B5EF4-FFF2-40B4-BE49-F238E27FC236}">
                <a16:creationId xmlns:a16="http://schemas.microsoft.com/office/drawing/2014/main" id="{A906F9A9-FBBC-3730-8A5D-6C82D347FF46}"/>
              </a:ext>
            </a:extLst>
          </xdr:cNvPr>
          <xdr:cNvSpPr txBox="1"/>
        </xdr:nvSpPr>
        <xdr:spPr>
          <a:xfrm>
            <a:off x="4400130" y="1489866"/>
            <a:ext cx="593583" cy="253916"/>
          </a:xfrm>
          <a:prstGeom prst="rect">
            <a:avLst/>
          </a:prstGeom>
          <a:noFill/>
        </xdr:spPr>
        <xdr:txBody>
          <a:bodyPr wrap="square" rtlCol="0">
            <a:spAutoFit/>
          </a:bodyPr>
          <a:lstStyle>
            <a:defPPr>
              <a:defRPr lang="ko-KR"/>
            </a:defPPr>
            <a:lvl1pPr marL="0" algn="l" defTabSz="914400" rtl="0" eaLnBrk="1" latinLnBrk="1" hangingPunct="1">
              <a:defRPr sz="1800" kern="1200">
                <a:solidFill>
                  <a:schemeClr val="tx1"/>
                </a:solidFill>
                <a:latin typeface="+mn-lt"/>
                <a:ea typeface="+mn-ea"/>
                <a:cs typeface="+mn-cs"/>
              </a:defRPr>
            </a:lvl1pPr>
            <a:lvl2pPr marL="457200" algn="l" defTabSz="914400" rtl="0" eaLnBrk="1" latinLnBrk="1" hangingPunct="1">
              <a:defRPr sz="1800" kern="1200">
                <a:solidFill>
                  <a:schemeClr val="tx1"/>
                </a:solidFill>
                <a:latin typeface="+mn-lt"/>
                <a:ea typeface="+mn-ea"/>
                <a:cs typeface="+mn-cs"/>
              </a:defRPr>
            </a:lvl2pPr>
            <a:lvl3pPr marL="914400" algn="l" defTabSz="914400" rtl="0" eaLnBrk="1" latinLnBrk="1" hangingPunct="1">
              <a:defRPr sz="1800" kern="1200">
                <a:solidFill>
                  <a:schemeClr val="tx1"/>
                </a:solidFill>
                <a:latin typeface="+mn-lt"/>
                <a:ea typeface="+mn-ea"/>
                <a:cs typeface="+mn-cs"/>
              </a:defRPr>
            </a:lvl3pPr>
            <a:lvl4pPr marL="1371600" algn="l" defTabSz="914400" rtl="0" eaLnBrk="1" latinLnBrk="1" hangingPunct="1">
              <a:defRPr sz="1800" kern="1200">
                <a:solidFill>
                  <a:schemeClr val="tx1"/>
                </a:solidFill>
                <a:latin typeface="+mn-lt"/>
                <a:ea typeface="+mn-ea"/>
                <a:cs typeface="+mn-cs"/>
              </a:defRPr>
            </a:lvl4pPr>
            <a:lvl5pPr marL="1828800" algn="l" defTabSz="914400" rtl="0" eaLnBrk="1" latinLnBrk="1" hangingPunct="1">
              <a:defRPr sz="1800" kern="1200">
                <a:solidFill>
                  <a:schemeClr val="tx1"/>
                </a:solidFill>
                <a:latin typeface="+mn-lt"/>
                <a:ea typeface="+mn-ea"/>
                <a:cs typeface="+mn-cs"/>
              </a:defRPr>
            </a:lvl5pPr>
            <a:lvl6pPr marL="2286000" algn="l" defTabSz="914400" rtl="0" eaLnBrk="1" latinLnBrk="1" hangingPunct="1">
              <a:defRPr sz="1800" kern="1200">
                <a:solidFill>
                  <a:schemeClr val="tx1"/>
                </a:solidFill>
                <a:latin typeface="+mn-lt"/>
                <a:ea typeface="+mn-ea"/>
                <a:cs typeface="+mn-cs"/>
              </a:defRPr>
            </a:lvl6pPr>
            <a:lvl7pPr marL="2743200" algn="l" defTabSz="914400" rtl="0" eaLnBrk="1" latinLnBrk="1" hangingPunct="1">
              <a:defRPr sz="1800" kern="1200">
                <a:solidFill>
                  <a:schemeClr val="tx1"/>
                </a:solidFill>
                <a:latin typeface="+mn-lt"/>
                <a:ea typeface="+mn-ea"/>
                <a:cs typeface="+mn-cs"/>
              </a:defRPr>
            </a:lvl7pPr>
            <a:lvl8pPr marL="3200400" algn="l" defTabSz="914400" rtl="0" eaLnBrk="1" latinLnBrk="1" hangingPunct="1">
              <a:defRPr sz="1800" kern="1200">
                <a:solidFill>
                  <a:schemeClr val="tx1"/>
                </a:solidFill>
                <a:latin typeface="+mn-lt"/>
                <a:ea typeface="+mn-ea"/>
                <a:cs typeface="+mn-cs"/>
              </a:defRPr>
            </a:lvl8pPr>
            <a:lvl9pPr marL="3657600" algn="l" defTabSz="914400" rtl="0" eaLnBrk="1" latinLnBrk="1" hangingPunct="1">
              <a:defRPr sz="1800" kern="1200">
                <a:solidFill>
                  <a:schemeClr val="tx1"/>
                </a:solidFill>
                <a:latin typeface="+mn-lt"/>
                <a:ea typeface="+mn-ea"/>
                <a:cs typeface="+mn-cs"/>
              </a:defRPr>
            </a:lvl9pPr>
          </a:lstStyle>
          <a:p>
            <a:r>
              <a:rPr lang="ko-KR" altLang="en-US" sz="1050" b="1">
                <a:solidFill>
                  <a:srgbClr val="FF0000"/>
                </a:solidFill>
              </a:rPr>
              <a:t>②</a:t>
            </a:r>
          </a:p>
        </xdr:txBody>
      </xdr:sp>
      <xdr:sp macro="" textlink="">
        <xdr:nvSpPr>
          <xdr:cNvPr id="15" name="TextBox 19">
            <a:extLst>
              <a:ext uri="{FF2B5EF4-FFF2-40B4-BE49-F238E27FC236}">
                <a16:creationId xmlns:a16="http://schemas.microsoft.com/office/drawing/2014/main" id="{A364542E-E719-1667-9FF9-4A77002F0528}"/>
              </a:ext>
            </a:extLst>
          </xdr:cNvPr>
          <xdr:cNvSpPr txBox="1"/>
        </xdr:nvSpPr>
        <xdr:spPr>
          <a:xfrm>
            <a:off x="4329714" y="2043867"/>
            <a:ext cx="593583" cy="253916"/>
          </a:xfrm>
          <a:prstGeom prst="rect">
            <a:avLst/>
          </a:prstGeom>
          <a:noFill/>
        </xdr:spPr>
        <xdr:txBody>
          <a:bodyPr wrap="square" rtlCol="0">
            <a:spAutoFit/>
          </a:bodyPr>
          <a:lstStyle>
            <a:defPPr>
              <a:defRPr lang="ko-KR"/>
            </a:defPPr>
            <a:lvl1pPr marL="0" algn="l" defTabSz="914400" rtl="0" eaLnBrk="1" latinLnBrk="1" hangingPunct="1">
              <a:defRPr sz="1800" kern="1200">
                <a:solidFill>
                  <a:schemeClr val="tx1"/>
                </a:solidFill>
                <a:latin typeface="+mn-lt"/>
                <a:ea typeface="+mn-ea"/>
                <a:cs typeface="+mn-cs"/>
              </a:defRPr>
            </a:lvl1pPr>
            <a:lvl2pPr marL="457200" algn="l" defTabSz="914400" rtl="0" eaLnBrk="1" latinLnBrk="1" hangingPunct="1">
              <a:defRPr sz="1800" kern="1200">
                <a:solidFill>
                  <a:schemeClr val="tx1"/>
                </a:solidFill>
                <a:latin typeface="+mn-lt"/>
                <a:ea typeface="+mn-ea"/>
                <a:cs typeface="+mn-cs"/>
              </a:defRPr>
            </a:lvl2pPr>
            <a:lvl3pPr marL="914400" algn="l" defTabSz="914400" rtl="0" eaLnBrk="1" latinLnBrk="1" hangingPunct="1">
              <a:defRPr sz="1800" kern="1200">
                <a:solidFill>
                  <a:schemeClr val="tx1"/>
                </a:solidFill>
                <a:latin typeface="+mn-lt"/>
                <a:ea typeface="+mn-ea"/>
                <a:cs typeface="+mn-cs"/>
              </a:defRPr>
            </a:lvl3pPr>
            <a:lvl4pPr marL="1371600" algn="l" defTabSz="914400" rtl="0" eaLnBrk="1" latinLnBrk="1" hangingPunct="1">
              <a:defRPr sz="1800" kern="1200">
                <a:solidFill>
                  <a:schemeClr val="tx1"/>
                </a:solidFill>
                <a:latin typeface="+mn-lt"/>
                <a:ea typeface="+mn-ea"/>
                <a:cs typeface="+mn-cs"/>
              </a:defRPr>
            </a:lvl4pPr>
            <a:lvl5pPr marL="1828800" algn="l" defTabSz="914400" rtl="0" eaLnBrk="1" latinLnBrk="1" hangingPunct="1">
              <a:defRPr sz="1800" kern="1200">
                <a:solidFill>
                  <a:schemeClr val="tx1"/>
                </a:solidFill>
                <a:latin typeface="+mn-lt"/>
                <a:ea typeface="+mn-ea"/>
                <a:cs typeface="+mn-cs"/>
              </a:defRPr>
            </a:lvl5pPr>
            <a:lvl6pPr marL="2286000" algn="l" defTabSz="914400" rtl="0" eaLnBrk="1" latinLnBrk="1" hangingPunct="1">
              <a:defRPr sz="1800" kern="1200">
                <a:solidFill>
                  <a:schemeClr val="tx1"/>
                </a:solidFill>
                <a:latin typeface="+mn-lt"/>
                <a:ea typeface="+mn-ea"/>
                <a:cs typeface="+mn-cs"/>
              </a:defRPr>
            </a:lvl6pPr>
            <a:lvl7pPr marL="2743200" algn="l" defTabSz="914400" rtl="0" eaLnBrk="1" latinLnBrk="1" hangingPunct="1">
              <a:defRPr sz="1800" kern="1200">
                <a:solidFill>
                  <a:schemeClr val="tx1"/>
                </a:solidFill>
                <a:latin typeface="+mn-lt"/>
                <a:ea typeface="+mn-ea"/>
                <a:cs typeface="+mn-cs"/>
              </a:defRPr>
            </a:lvl7pPr>
            <a:lvl8pPr marL="3200400" algn="l" defTabSz="914400" rtl="0" eaLnBrk="1" latinLnBrk="1" hangingPunct="1">
              <a:defRPr sz="1800" kern="1200">
                <a:solidFill>
                  <a:schemeClr val="tx1"/>
                </a:solidFill>
                <a:latin typeface="+mn-lt"/>
                <a:ea typeface="+mn-ea"/>
                <a:cs typeface="+mn-cs"/>
              </a:defRPr>
            </a:lvl8pPr>
            <a:lvl9pPr marL="3657600" algn="l" defTabSz="914400" rtl="0" eaLnBrk="1" latinLnBrk="1" hangingPunct="1">
              <a:defRPr sz="1800" kern="1200">
                <a:solidFill>
                  <a:schemeClr val="tx1"/>
                </a:solidFill>
                <a:latin typeface="+mn-lt"/>
                <a:ea typeface="+mn-ea"/>
                <a:cs typeface="+mn-cs"/>
              </a:defRPr>
            </a:lvl9pPr>
          </a:lstStyle>
          <a:p>
            <a:r>
              <a:rPr lang="ko-KR" altLang="en-US" sz="1050" b="1">
                <a:solidFill>
                  <a:srgbClr val="FF0000"/>
                </a:solidFill>
              </a:rPr>
              <a:t>③</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448235</xdr:colOff>
      <xdr:row>21</xdr:row>
      <xdr:rowOff>56028</xdr:rowOff>
    </xdr:from>
    <xdr:to>
      <xdr:col>13</xdr:col>
      <xdr:colOff>1053353</xdr:colOff>
      <xdr:row>45</xdr:row>
      <xdr:rowOff>67235</xdr:rowOff>
    </xdr:to>
    <xdr:graphicFrame macro="">
      <xdr:nvGraphicFramePr>
        <xdr:cNvPr id="2" name="차트 1">
          <a:extLst>
            <a:ext uri="{FF2B5EF4-FFF2-40B4-BE49-F238E27FC236}">
              <a16:creationId xmlns:a16="http://schemas.microsoft.com/office/drawing/2014/main" id="{2488C8A3-B5FA-0F36-EB49-42F8F4003EE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31</xdr:col>
      <xdr:colOff>504264</xdr:colOff>
      <xdr:row>20</xdr:row>
      <xdr:rowOff>179294</xdr:rowOff>
    </xdr:from>
    <xdr:to>
      <xdr:col>43</xdr:col>
      <xdr:colOff>22412</xdr:colOff>
      <xdr:row>39</xdr:row>
      <xdr:rowOff>178172</xdr:rowOff>
    </xdr:to>
    <xdr:graphicFrame macro="">
      <xdr:nvGraphicFramePr>
        <xdr:cNvPr id="4" name="차트 3">
          <a:extLst>
            <a:ext uri="{FF2B5EF4-FFF2-40B4-BE49-F238E27FC236}">
              <a16:creationId xmlns:a16="http://schemas.microsoft.com/office/drawing/2014/main" id="{813D1C15-6730-F136-692A-BAAB1FD780D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628650</xdr:colOff>
      <xdr:row>0</xdr:row>
      <xdr:rowOff>0</xdr:rowOff>
    </xdr:from>
    <xdr:to>
      <xdr:col>19</xdr:col>
      <xdr:colOff>19826</xdr:colOff>
      <xdr:row>30</xdr:row>
      <xdr:rowOff>182072</xdr:rowOff>
    </xdr:to>
    <xdr:pic>
      <xdr:nvPicPr>
        <xdr:cNvPr id="3" name="그림 2">
          <a:extLst>
            <a:ext uri="{FF2B5EF4-FFF2-40B4-BE49-F238E27FC236}">
              <a16:creationId xmlns:a16="http://schemas.microsoft.com/office/drawing/2014/main" id="{DD3EA276-546E-4341-B96C-B02D0F7BDFFF}"/>
            </a:ext>
          </a:extLst>
        </xdr:cNvPr>
        <xdr:cNvPicPr>
          <a:picLocks noChangeAspect="1"/>
        </xdr:cNvPicPr>
      </xdr:nvPicPr>
      <xdr:blipFill>
        <a:blip xmlns:r="http://schemas.openxmlformats.org/officeDocument/2006/relationships" r:embed="rId1"/>
        <a:stretch>
          <a:fillRect/>
        </a:stretch>
      </xdr:blipFill>
      <xdr:spPr>
        <a:xfrm>
          <a:off x="12153900" y="0"/>
          <a:ext cx="5563376" cy="785922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7" xr:uid="{4D171D40-DCF3-43AC-976B-16E58FA05D9F}" name="표5_5233241502265062" displayName="표5_5233241502265062" ref="F3:I4" totalsRowShown="0" headerRowDxfId="102" dataDxfId="101" headerRowBorderDxfId="99" tableBorderDxfId="100" totalsRowBorderDxfId="98">
  <autoFilter ref="F3:I4" xr:uid="{DAC4A0A3-3FF6-4054-85C4-131E81CF93F2}"/>
  <tableColumns count="4">
    <tableColumn id="1" xr3:uid="{DA89D8BD-0245-4296-AD4E-54736E687308}" name="구분" dataDxfId="97"/>
    <tableColumn id="2" xr3:uid="{098E9014-17EB-4EB6-A523-1361AF5BF35F}" name="Point 1" dataDxfId="96"/>
    <tableColumn id="3" xr3:uid="{F44B29DF-570A-4D67-AB02-664433900D54}" name="Point 2" dataDxfId="95"/>
    <tableColumn id="4" xr3:uid="{53426995-5062-4816-B66E-DDC3C643C964}" name="Point 3" dataDxfId="94"/>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6" xr:uid="{E878E209-0B52-4058-842F-6081D4C240BA}" name="표2_1220293847561923355971" displayName="표2_1220293847561923355971" ref="A20:D23" totalsRowShown="0" headerRowDxfId="26" dataDxfId="25" headerRowBorderDxfId="23" tableBorderDxfId="24" totalsRowBorderDxfId="22">
  <autoFilter ref="A20:D23" xr:uid="{521438C8-AA3B-4A47-A096-ECF215AC8783}"/>
  <tableColumns count="4">
    <tableColumn id="1" xr3:uid="{20A3CA8F-E4C7-4559-A0FA-F19BF4A60912}" name="구분" dataDxfId="21"/>
    <tableColumn id="2" xr3:uid="{5AC2EEC7-B2FE-444B-A948-0F99B799C8AC}" name="Point 1" dataDxfId="20"/>
    <tableColumn id="3" xr3:uid="{1171B4AB-7E5C-47D7-BA87-D587245764EB}" name="Point 2" dataDxfId="19"/>
    <tableColumn id="4" xr3:uid="{D1134B0E-D33F-4B9B-8DC5-756F1917AF59}" name="Point 3" dataDxfId="18"/>
  </tableColumns>
  <tableStyleInfo name="TableStyleMedium2" showFirstColumn="0" showLastColumn="0" showRowStripes="1" showColumnStripes="0"/>
</table>
</file>

<file path=xl/tables/table10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58CCDF9B-82A5-4890-AB89-BCAFEB4F8C99}" name="표2_121314422" displayName="표2_121314422" ref="A14:D17" totalsRowShown="0" headerRowDxfId="381" dataDxfId="379" headerRowBorderDxfId="380" tableBorderDxfId="378" totalsRowBorderDxfId="377">
  <autoFilter ref="A14:D17" xr:uid="{00000000-0009-0000-0100-000003000000}"/>
  <tableColumns count="4">
    <tableColumn id="1" xr3:uid="{8F255709-BD6E-471B-8000-787494858FB2}" name="구분" dataDxfId="376"/>
    <tableColumn id="2" xr3:uid="{3FDEA4AC-4BF1-48FD-98E4-28659590D865}" name="Point 1" dataDxfId="375"/>
    <tableColumn id="3" xr3:uid="{B5E604F1-DC47-471C-9838-417BAEA961AD}" name="Point 2" dataDxfId="374"/>
    <tableColumn id="4" xr3:uid="{DB639DCD-345C-454C-9A3D-B56E253694AD}" name="Point 3" dataDxfId="373"/>
  </tableColumns>
  <tableStyleInfo name="TableStyleMedium2" showFirstColumn="0" showLastColumn="0" showRowStripes="1" showColumnStripes="0"/>
</table>
</file>

<file path=xl/tables/table10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101EBC0F-4024-41CC-91BF-3449DC386144}" name="표5_523" displayName="표5_523" ref="F3:I4" totalsRowShown="0" headerRowDxfId="372" dataDxfId="370" headerRowBorderDxfId="371" tableBorderDxfId="369" totalsRowBorderDxfId="368">
  <autoFilter ref="F3:I4" xr:uid="{00000000-0009-0000-0100-000004000000}"/>
  <tableColumns count="4">
    <tableColumn id="1" xr3:uid="{DC277043-4863-4EDF-90B1-88D3CDAB0912}" name="구분" dataDxfId="367"/>
    <tableColumn id="2" xr3:uid="{9C6A0372-1EF0-43DD-AD75-632F17915C8B}" name="Point 1" dataDxfId="366"/>
    <tableColumn id="3" xr3:uid="{3B60AB79-57CA-4825-A33D-3DC030C30078}" name="Point 2" dataDxfId="365"/>
    <tableColumn id="4" xr3:uid="{4FC67247-932E-402D-A91A-75782ECA27E5}" name="Point 3" dataDxfId="364"/>
  </tableColumns>
  <tableStyleInfo name="TableStyleMedium2" showFirstColumn="0" showLastColumn="0" showRowStripes="1" showColumnStripes="0"/>
</table>
</file>

<file path=xl/tables/table10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25939A4E-4765-4807-B73F-9ED61F207CCA}" name="표5_7924" displayName="표5_7924" ref="F7:I8" totalsRowShown="0" headerRowDxfId="363" headerRowBorderDxfId="362" tableBorderDxfId="361" totalsRowBorderDxfId="360">
  <autoFilter ref="F7:I8" xr:uid="{00000000-0009-0000-0100-000008000000}"/>
  <tableColumns count="4">
    <tableColumn id="1" xr3:uid="{0FFEBF81-6380-4AE8-919F-6138F6D0B0AB}" name="구분" dataDxfId="359"/>
    <tableColumn id="2" xr3:uid="{1547B692-4AA1-4EDF-9D00-4D0F3C3587FE}" name="Point 1" dataDxfId="358"/>
    <tableColumn id="3" xr3:uid="{E8DD2DBF-3F04-4196-BFBD-AA7EF4B59349}" name="Point 2" dataDxfId="357"/>
    <tableColumn id="4" xr3:uid="{89D65F37-68AD-4E95-B6B5-514D1C245669}" name="Point 3" dataDxfId="356"/>
  </tableColumns>
  <tableStyleInfo name="TableStyleMedium2" showFirstColumn="0" showLastColumn="0" showRowStripes="1" showColumnStripes="0"/>
</table>
</file>

<file path=xl/tables/table10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2D5B3E46-4745-41E4-8BD6-AAF9CBBD2F7B}" name="표5_78101525" displayName="표5_78101525" ref="F15:I16" totalsRowShown="0" headerRowDxfId="355" headerRowBorderDxfId="354" tableBorderDxfId="353" totalsRowBorderDxfId="352">
  <autoFilter ref="F15:I16" xr:uid="{00000000-0009-0000-0100-00000E000000}"/>
  <tableColumns count="4">
    <tableColumn id="1" xr3:uid="{9995635E-3BCE-4BE5-810A-8489710C2B49}" name="구분" dataDxfId="351"/>
    <tableColumn id="2" xr3:uid="{897A76A8-4665-4D39-8667-D41B4DDDB042}" name="Point 1" dataDxfId="350"/>
    <tableColumn id="3" xr3:uid="{03648813-ECD6-48E0-BA90-E1F92502B30D}" name="Point 2" dataDxfId="349"/>
    <tableColumn id="4" xr3:uid="{1FF6A6C8-34F9-4E22-AD2A-8CB382083FDD}" name="Point 3" dataDxfId="348"/>
  </tableColumns>
  <tableStyleInfo name="TableStyleMedium2" showFirstColumn="0" showLastColumn="0" showRowStripes="1" showColumnStripes="0"/>
</table>
</file>

<file path=xl/tables/table10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7C2576F0-3870-4DAF-A09B-7A6EE7BE4314}" name="표5_781626" displayName="표5_781626" ref="F11:I12" totalsRowShown="0" headerRowDxfId="347" headerRowBorderDxfId="346" tableBorderDxfId="345" totalsRowBorderDxfId="344">
  <autoFilter ref="F11:I12" xr:uid="{00000000-0009-0000-0100-00000F000000}"/>
  <tableColumns count="4">
    <tableColumn id="1" xr3:uid="{727BCBB1-9F66-4237-8364-49DDC64D1039}" name="구분" dataDxfId="343"/>
    <tableColumn id="2" xr3:uid="{909363EA-3DD1-4D28-A77E-202627AD8DFA}" name="Point 1" dataDxfId="342"/>
    <tableColumn id="3" xr3:uid="{2872EC3E-0B20-460C-86D2-B52D7E0C685C}" name="Point 2" dataDxfId="341"/>
    <tableColumn id="4" xr3:uid="{D74397F9-C667-4458-9DE8-40F872E83A31}" name="Point 3" dataDxfId="340"/>
  </tableColumns>
  <tableStyleInfo name="TableStyleMedium2" showFirstColumn="0" showLastColumn="0" showRowStripes="1" showColumnStripes="0"/>
</table>
</file>

<file path=xl/tables/table10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14D5A830-AB4D-4C34-87B1-31CD592A836A}" name="표2_41121727" displayName="표2_41121727" ref="F19:I20" totalsRowShown="0" headerRowDxfId="339" headerRowBorderDxfId="338" tableBorderDxfId="337" totalsRowBorderDxfId="336">
  <autoFilter ref="F19:I20" xr:uid="{00000000-0009-0000-0100-000010000000}"/>
  <tableColumns count="4">
    <tableColumn id="1" xr3:uid="{2D17B377-0524-4AA5-950F-DE3D0006DC0A}" name="구분" dataDxfId="335"/>
    <tableColumn id="2" xr3:uid="{688DC170-835B-4EAF-B4E2-46198637E490}" name="Point 1" dataDxfId="334"/>
    <tableColumn id="3" xr3:uid="{852849A2-44C8-4835-B70F-098D4F360FC7}" name="Point 2" dataDxfId="333"/>
    <tableColumn id="4" xr3:uid="{A5EFDA95-4883-44D8-ABE9-6BE19DCED5FC}" name="Point 3" dataDxfId="332"/>
  </tableColumns>
  <tableStyleInfo name="TableStyleMedium2" showFirstColumn="0" showLastColumn="0" showRowStripes="1" showColumnStripes="0"/>
</table>
</file>

<file path=xl/tables/table10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863CBC92-565C-4634-9F9E-DD4A9C3AF324}" name="표2_411231928" displayName="표2_411231928" ref="F23:I24" totalsRowShown="0" headerRowDxfId="331" headerRowBorderDxfId="330" tableBorderDxfId="329" totalsRowBorderDxfId="328">
  <autoFilter ref="F23:I24" xr:uid="{00000000-0009-0000-0100-000012000000}"/>
  <tableColumns count="4">
    <tableColumn id="1" xr3:uid="{2BAA5A7B-9BB7-4957-AA14-154C4D17124F}" name="구분" dataDxfId="327"/>
    <tableColumn id="2" xr3:uid="{1F8335F9-AF80-4599-BD82-1E50831BDF28}" name="Point 1" dataDxfId="326"/>
    <tableColumn id="3" xr3:uid="{3B42756A-804F-4E1A-8F6B-E9B601CAACC0}" name="Point 2" dataDxfId="325"/>
    <tableColumn id="4" xr3:uid="{A9636B4F-9011-452E-B31A-C01C7EA64F7F}" name="Point 3" dataDxfId="324"/>
  </tableColumns>
  <tableStyleInfo name="TableStyleMedium2" showFirstColumn="0" showLastColumn="0" showRowStripes="1" showColumnStripes="0"/>
</table>
</file>

<file path=xl/tables/table10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3A4E6938-E521-48BA-9CFD-77E53E5F38BB}" name="표2_122029" displayName="표2_122029" ref="A3:D6" totalsRowShown="0" headerRowDxfId="323" dataDxfId="321" headerRowBorderDxfId="322" tableBorderDxfId="320" totalsRowBorderDxfId="319">
  <autoFilter ref="A3:D6" xr:uid="{00000000-0009-0000-0100-000013000000}"/>
  <tableColumns count="4">
    <tableColumn id="1" xr3:uid="{4FA09524-9EDE-477E-903C-399349245365}" name="구분" dataDxfId="318"/>
    <tableColumn id="2" xr3:uid="{E48A291B-7474-43C0-B3FE-9B6705C189FE}" name="Point 1" dataDxfId="317"/>
    <tableColumn id="3" xr3:uid="{DBEAEB06-82C1-4580-85DD-440C110DEAE3}" name="Point 2" dataDxfId="316"/>
    <tableColumn id="4" xr3:uid="{F1AE7CFF-B51C-4598-9A4E-E8870675FC16}" name="Point 3" dataDxfId="315"/>
  </tableColumns>
  <tableStyleInfo name="TableStyleMedium2" showFirstColumn="0" showLastColumn="0" showRowStripes="1" showColumnStripes="0"/>
</table>
</file>

<file path=xl/tables/table10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ED07ABBA-F01A-4925-858A-B5B17B9BB902}" name="표2_411212230" displayName="표2_411212230" ref="A31:D34" totalsRowShown="0" headerRowDxfId="314" headerRowBorderDxfId="313" tableBorderDxfId="312" totalsRowBorderDxfId="311">
  <autoFilter ref="A31:D34" xr:uid="{00000000-0009-0000-0100-000015000000}"/>
  <tableColumns count="4">
    <tableColumn id="1" xr3:uid="{F38F6FC7-40EB-4BA7-91F6-F89DB4F9EB75}" name="구분" dataDxfId="310"/>
    <tableColumn id="2" xr3:uid="{27621222-F1EC-4716-B29C-31FF85BF8D1D}" name="Point 1" dataDxfId="309"/>
    <tableColumn id="3" xr3:uid="{802A50A2-E755-4CFD-B3E3-B3C70AE66EEE}" name="Point 2" dataDxfId="308"/>
    <tableColumn id="4" xr3:uid="{96D3AA56-2B13-4B41-A8E2-6970070F884D}" name="Point 3" dataDxfId="307"/>
  </tableColumns>
  <tableStyleInfo name="TableStyleMedium2" showFirstColumn="0" showLastColumn="0" showRowStripes="1" showColumnStripes="0"/>
</table>
</file>

<file path=xl/tables/table10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1179C62-AD18-4E8C-91CC-7C3E58C05721}" name="표2_1213144" displayName="표2_1213144" ref="A14:D17" totalsRowShown="0" headerRowDxfId="306" dataDxfId="304" headerRowBorderDxfId="305" tableBorderDxfId="303" totalsRowBorderDxfId="302">
  <autoFilter ref="A14:D17" xr:uid="{00000000-0009-0000-0100-000003000000}"/>
  <tableColumns count="4">
    <tableColumn id="1" xr3:uid="{A6D0CD3B-1F43-45D2-A278-CD570FF7BFCE}" name="구분" dataDxfId="301"/>
    <tableColumn id="2" xr3:uid="{1CBBD5D1-4B7F-4019-B328-9E4B1EB32EDB}" name="Point 1" dataDxfId="300"/>
    <tableColumn id="3" xr3:uid="{2A05B8A6-4EED-497F-8A9E-813F6CC7AE69}" name="Point 2" dataDxfId="299"/>
    <tableColumn id="4" xr3:uid="{F8E83EFA-2B64-4270-829B-7125B99DDDC6}" name="Point 3" dataDxfId="298"/>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7" xr:uid="{58C27D6D-CE29-4D27-86DE-1354342A9068}" name="표2_1220293847562024366072" displayName="표2_1220293847562024366072" ref="A25:D28" totalsRowShown="0" headerRowDxfId="17" dataDxfId="16" headerRowBorderDxfId="14" tableBorderDxfId="15" totalsRowBorderDxfId="13">
  <autoFilter ref="A25:D28" xr:uid="{8F373641-BDD9-48F8-81B4-B2D3F789EDC7}"/>
  <tableColumns count="4">
    <tableColumn id="1" xr3:uid="{DF6E6751-40B5-45CE-9349-EC4D77533DD5}" name="구분" dataDxfId="12"/>
    <tableColumn id="2" xr3:uid="{E55691D8-425A-4872-8912-8FACA879918C}" name="Point 1" dataDxfId="11"/>
    <tableColumn id="3" xr3:uid="{C7DB1AEC-8B3D-4C2A-8B5B-2DAEA408FD14}" name="Point 2" dataDxfId="10"/>
    <tableColumn id="4" xr3:uid="{45172142-0064-4F88-B637-35316D4FC197}" name="Point 3" dataDxfId="9"/>
  </tableColumns>
  <tableStyleInfo name="TableStyleMedium2" showFirstColumn="0" showLastColumn="0" showRowStripes="1" showColumnStripes="0"/>
</table>
</file>

<file path=xl/tables/table1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95D42FE-E33C-4C29-8999-857BBCC73655}" name="표5_5" displayName="표5_5" ref="F3:I4" totalsRowShown="0" headerRowDxfId="297" dataDxfId="295" headerRowBorderDxfId="296" tableBorderDxfId="294" totalsRowBorderDxfId="293">
  <autoFilter ref="F3:I4" xr:uid="{00000000-0009-0000-0100-000004000000}"/>
  <tableColumns count="4">
    <tableColumn id="1" xr3:uid="{5F014675-F535-42FF-8461-F7483A35EBE1}" name="구분" dataDxfId="292"/>
    <tableColumn id="2" xr3:uid="{9D65CDF3-C483-4D5D-94C5-98D7F4BADE98}" name="Point 1" dataDxfId="291"/>
    <tableColumn id="3" xr3:uid="{31AAE7E9-0417-425E-A38B-849109BF9FDB}" name="Point 2" dataDxfId="290"/>
    <tableColumn id="4" xr3:uid="{EC2EF76A-12B9-46AA-A69D-A3CC4840FD01}" name="Point 3" dataDxfId="289"/>
  </tableColumns>
  <tableStyleInfo name="TableStyleMedium2" showFirstColumn="0" showLastColumn="0" showRowStripes="1" showColumnStripes="0"/>
</table>
</file>

<file path=xl/tables/table1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48D935EF-AAED-4059-AFDB-D9CF47DE379D}" name="표5_79" displayName="표5_79" ref="F7:I8" totalsRowShown="0" headerRowDxfId="288" headerRowBorderDxfId="287" tableBorderDxfId="286" totalsRowBorderDxfId="285">
  <autoFilter ref="F7:I8" xr:uid="{00000000-0009-0000-0100-000008000000}"/>
  <tableColumns count="4">
    <tableColumn id="1" xr3:uid="{873912EB-9A27-4D30-ACA9-824DF8D575A2}" name="구분" dataDxfId="284"/>
    <tableColumn id="2" xr3:uid="{8C24D703-ADCC-4BE2-A886-95F8146B482F}" name="Point 1" dataDxfId="283"/>
    <tableColumn id="3" xr3:uid="{CE68E11B-8175-4D8B-9127-267F98323B89}" name="Point 2" dataDxfId="282"/>
    <tableColumn id="4" xr3:uid="{0B0FB5B2-53BB-471F-9989-D7E85A5BDC55}" name="Point 3" dataDxfId="281"/>
  </tableColumns>
  <tableStyleInfo name="TableStyleMedium2" showFirstColumn="0" showLastColumn="0" showRowStripes="1" showColumnStripes="0"/>
</table>
</file>

<file path=xl/tables/table1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E440B80F-A27D-4CF5-93C6-65E40F476C66}" name="표5_781015" displayName="표5_781015" ref="F15:I16" totalsRowShown="0" headerRowDxfId="280" headerRowBorderDxfId="279" tableBorderDxfId="278" totalsRowBorderDxfId="277">
  <autoFilter ref="F15:I16" xr:uid="{00000000-0009-0000-0100-00000E000000}"/>
  <tableColumns count="4">
    <tableColumn id="1" xr3:uid="{4CDA039A-6E7D-4FBE-99B8-1184C13924A2}" name="구분" dataDxfId="276"/>
    <tableColumn id="2" xr3:uid="{9AD5A594-D871-4343-B42A-0D745605E44D}" name="Point 1" dataDxfId="275"/>
    <tableColumn id="3" xr3:uid="{8273C1D8-C780-4CF4-B440-BBBF73414F09}" name="Point 2" dataDxfId="274"/>
    <tableColumn id="4" xr3:uid="{60C1EDD5-87BF-4F51-9EC9-545F5C24FD68}" name="Point 3" dataDxfId="273"/>
  </tableColumns>
  <tableStyleInfo name="TableStyleMedium2" showFirstColumn="0" showLastColumn="0" showRowStripes="1" showColumnStripes="0"/>
</table>
</file>

<file path=xl/tables/table1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28B800CB-A4B8-441D-A902-901A2CCBECA2}" name="표5_7816" displayName="표5_7816" ref="F11:I12" totalsRowShown="0" headerRowDxfId="272" headerRowBorderDxfId="271" tableBorderDxfId="270" totalsRowBorderDxfId="269">
  <autoFilter ref="F11:I12" xr:uid="{00000000-0009-0000-0100-00000F000000}"/>
  <tableColumns count="4">
    <tableColumn id="1" xr3:uid="{238A98A6-01E6-44EF-A93D-3BC38C0AA278}" name="구분" dataDxfId="268"/>
    <tableColumn id="2" xr3:uid="{9581A11A-764B-4958-B7FB-3F87F440EC97}" name="Point 1" dataDxfId="267"/>
    <tableColumn id="3" xr3:uid="{A3A3459B-DA7A-4E26-9C5D-9B6E142511D5}" name="Point 2" dataDxfId="266"/>
    <tableColumn id="4" xr3:uid="{2C8D77AD-B752-4A7C-BE60-F9983464CFCB}" name="Point 3" dataDxfId="265"/>
  </tableColumns>
  <tableStyleInfo name="TableStyleMedium2" showFirstColumn="0" showLastColumn="0" showRowStripes="1" showColumnStripes="0"/>
</table>
</file>

<file path=xl/tables/table1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E033E62F-5D91-4809-9B26-CE894DD3CFF6}" name="표2_411217" displayName="표2_411217" ref="F19:I20" totalsRowShown="0" headerRowDxfId="264" headerRowBorderDxfId="263" tableBorderDxfId="262" totalsRowBorderDxfId="261">
  <autoFilter ref="F19:I20" xr:uid="{00000000-0009-0000-0100-000010000000}"/>
  <tableColumns count="4">
    <tableColumn id="1" xr3:uid="{6A0CFCBA-22F8-451F-A1DE-489A36EFB7DF}" name="구분" dataDxfId="260"/>
    <tableColumn id="2" xr3:uid="{E7F40EE3-B1FE-4194-9311-8A509D4F3552}" name="Point 1" dataDxfId="259"/>
    <tableColumn id="3" xr3:uid="{9943AE6C-267D-4E4F-B3BC-E2D8929E123E}" name="Point 2" dataDxfId="258"/>
    <tableColumn id="4" xr3:uid="{CF84AA4C-BE27-40BF-9CCD-81B9F949315A}" name="Point 3" dataDxfId="257"/>
  </tableColumns>
  <tableStyleInfo name="TableStyleMedium2" showFirstColumn="0" showLastColumn="0" showRowStripes="1" showColumnStripes="0"/>
</table>
</file>

<file path=xl/tables/table1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6F42C65D-7274-4F75-8455-59A8FEE647E2}" name="표2_4112319" displayName="표2_4112319" ref="F23:I24" totalsRowShown="0" headerRowDxfId="256" headerRowBorderDxfId="255" tableBorderDxfId="254" totalsRowBorderDxfId="253">
  <autoFilter ref="F23:I24" xr:uid="{00000000-0009-0000-0100-000012000000}"/>
  <tableColumns count="4">
    <tableColumn id="1" xr3:uid="{DA042669-02E8-4EF3-B4BD-4D819F0897EA}" name="구분" dataDxfId="252"/>
    <tableColumn id="2" xr3:uid="{D04FF0CC-6B9E-497E-A3D2-2065FA7880A0}" name="Point 1" dataDxfId="251"/>
    <tableColumn id="3" xr3:uid="{0757B429-66CB-46DE-8FEC-87DD7C19CCBF}" name="Point 2" dataDxfId="250"/>
    <tableColumn id="4" xr3:uid="{E296368E-E087-41E0-B91B-DE69B00A3A3B}" name="Point 3" dataDxfId="249"/>
  </tableColumns>
  <tableStyleInfo name="TableStyleMedium2" showFirstColumn="0" showLastColumn="0" showRowStripes="1" showColumnStripes="0"/>
</table>
</file>

<file path=xl/tables/table1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B89554C1-7B2C-40F3-810A-0601AC5714B9}" name="표2_1220" displayName="표2_1220" ref="A3:D6" totalsRowShown="0" headerRowDxfId="248" dataDxfId="246" headerRowBorderDxfId="247" tableBorderDxfId="245" totalsRowBorderDxfId="244">
  <autoFilter ref="A3:D6" xr:uid="{00000000-0009-0000-0100-000013000000}"/>
  <tableColumns count="4">
    <tableColumn id="1" xr3:uid="{64871949-B33A-462B-B63E-AC57CE807743}" name="구분" dataDxfId="243"/>
    <tableColumn id="2" xr3:uid="{EB5E9F9F-2B96-4D54-B1FC-5BE6C22C607D}" name="Point 1" dataDxfId="242"/>
    <tableColumn id="3" xr3:uid="{62D4EF8F-C893-4B4A-893E-D36D2702E574}" name="Point 2" dataDxfId="241"/>
    <tableColumn id="4" xr3:uid="{B8EAB188-B7BF-4545-BAB5-3F63A6AECE2B}" name="Point 3" dataDxfId="240"/>
  </tableColumns>
  <tableStyleInfo name="TableStyleMedium2" showFirstColumn="0" showLastColumn="0" showRowStripes="1" showColumnStripes="0"/>
</table>
</file>

<file path=xl/tables/table1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E38AAA8E-8B07-40BA-8ECD-9C7AF8194291}" name="표2_4112122" displayName="표2_4112122" ref="A31:D34" totalsRowShown="0" headerRowDxfId="239" headerRowBorderDxfId="238" tableBorderDxfId="237" totalsRowBorderDxfId="236">
  <autoFilter ref="A31:D34" xr:uid="{00000000-0009-0000-0100-000015000000}"/>
  <tableColumns count="4">
    <tableColumn id="1" xr3:uid="{B00E6241-3817-4D82-9DE1-7E489ECC0435}" name="구분" dataDxfId="235"/>
    <tableColumn id="2" xr3:uid="{81FDCBAA-A178-45EE-8BFC-E560717E0369}" name="Point 1" dataDxfId="234"/>
    <tableColumn id="3" xr3:uid="{4E43E48D-40F8-4245-898B-604DC82534F0}" name="Point 2" dataDxfId="233"/>
    <tableColumn id="4" xr3:uid="{183546F4-77AD-47AE-A589-7714D5AC417C}" name="Point 3" dataDxfId="232"/>
  </tableColumns>
  <tableStyleInfo name="TableStyleMedium2" showFirstColumn="0" showLastColumn="0" showRowStripes="1" showColumnStripes="0"/>
</table>
</file>

<file path=xl/tables/table1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5F71CF9-7913-4775-B5FD-10FACF80D5C9}" name="표5_2" displayName="표5_2" ref="F3:I4" totalsRowShown="0" headerRowDxfId="231" dataDxfId="229" headerRowBorderDxfId="230" tableBorderDxfId="228" totalsRowBorderDxfId="227">
  <autoFilter ref="F3:I4" xr:uid="{25F71CF9-7913-4775-B5FD-10FACF80D5C9}"/>
  <tableColumns count="4">
    <tableColumn id="1" xr3:uid="{45A46FFB-EDB1-4744-9698-13BEEAA77FB0}" name="구분" dataDxfId="226"/>
    <tableColumn id="2" xr3:uid="{2B4186B5-A46C-41E0-ADB8-D02D8664A2E2}" name="Point 1" dataDxfId="225"/>
    <tableColumn id="3" xr3:uid="{2DE5E7B2-CB8B-4A93-883E-84EADBF0654B}" name="Point 2" dataDxfId="224"/>
    <tableColumn id="4" xr3:uid="{1B795CA9-C6F6-46AA-B1AC-D753340A70A7}" name="Point 3" dataDxfId="223"/>
  </tableColumns>
  <tableStyleInfo name="TableStyleMedium2" showFirstColumn="0" showLastColumn="0" showRowStripes="1" showColumnStripes="0"/>
</table>
</file>

<file path=xl/tables/table1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E17FBCB-9B07-47EF-82CA-BA4BE6841863}" name="표5_73" displayName="표5_73" ref="F7:I8" totalsRowShown="0" headerRowDxfId="222" headerRowBorderDxfId="221" tableBorderDxfId="220" totalsRowBorderDxfId="219">
  <autoFilter ref="F7:I8" xr:uid="{9E17FBCB-9B07-47EF-82CA-BA4BE6841863}"/>
  <tableColumns count="4">
    <tableColumn id="1" xr3:uid="{287F1AE4-00F4-4FCA-88AA-D6C04D8C316B}" name="구분" dataDxfId="218"/>
    <tableColumn id="2" xr3:uid="{F18982D1-3520-4086-8EBB-6DAEE65EC0A4}" name="Point 1" dataDxfId="217"/>
    <tableColumn id="3" xr3:uid="{C68AD5C5-1C3E-4CFA-9E86-54575A615A68}" name="Point 2" dataDxfId="216"/>
    <tableColumn id="4" xr3:uid="{09A343DE-6049-4FB4-9EA2-E3583D176595}" name="Point 3" dataDxfId="215"/>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8" xr:uid="{40736381-12BA-4B1D-94DC-4AA9104EFF0A}" name="표2_1220293847562125376173" displayName="표2_1220293847562125376173" ref="A31:D34" totalsRowShown="0" headerRowDxfId="8" dataDxfId="7" headerRowBorderDxfId="5" tableBorderDxfId="6" totalsRowBorderDxfId="4">
  <autoFilter ref="A31:D34" xr:uid="{8B9B5A5C-E086-44DC-9B68-35795E7477AC}"/>
  <tableColumns count="4">
    <tableColumn id="1" xr3:uid="{2108C7F3-C326-4220-99BF-71889631EF16}" name="구분" dataDxfId="3"/>
    <tableColumn id="2" xr3:uid="{F0AA4DFA-FC61-4A78-852F-C33ED932A916}" name="Point 1" dataDxfId="2"/>
    <tableColumn id="3" xr3:uid="{B8DD40CF-2579-411A-B9FD-9984D022A5B0}" name="Point 2" dataDxfId="1"/>
    <tableColumn id="4" xr3:uid="{1EA22FF2-04D9-468A-9456-482B6B28FCD9}" name="Point 3" dataDxfId="0"/>
  </tableColumns>
  <tableStyleInfo name="TableStyleMedium2" showFirstColumn="0" showLastColumn="0" showRowStripes="1" showColumnStripes="0"/>
</table>
</file>

<file path=xl/tables/table1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C1762F7-254B-490E-92DD-9F1C1E0B3D75}" name="표5_78104" displayName="표5_78104" ref="F15:I16" totalsRowShown="0" headerRowDxfId="214" headerRowBorderDxfId="213" tableBorderDxfId="212" totalsRowBorderDxfId="211">
  <autoFilter ref="F15:I16" xr:uid="{EC1762F7-254B-490E-92DD-9F1C1E0B3D75}"/>
  <tableColumns count="4">
    <tableColumn id="1" xr3:uid="{D8FE0ACA-2AE8-4A06-B394-D4B21CCFD725}" name="구분" dataDxfId="210"/>
    <tableColumn id="2" xr3:uid="{65333FA2-14B9-4242-89DE-897AC0D4352B}" name="Point 1" dataDxfId="209"/>
    <tableColumn id="3" xr3:uid="{59450331-26B2-44B5-89D3-E10AF41C628E}" name="Point 2" dataDxfId="208"/>
    <tableColumn id="4" xr3:uid="{CCB1BD69-D062-4659-83B0-B6A44C17A768}" name="Point 3" dataDxfId="207"/>
  </tableColumns>
  <tableStyleInfo name="TableStyleMedium2" showFirstColumn="0" showLastColumn="0" showRowStripes="1" showColumnStripes="0"/>
</table>
</file>

<file path=xl/tables/table1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E5B7936-C089-4F19-B1DD-C0D3D053F575}" name="표2_4115" displayName="표2_4115" ref="F21:I24" totalsRowShown="0" headerRowDxfId="206" headerRowBorderDxfId="205" tableBorderDxfId="204" totalsRowBorderDxfId="203">
  <autoFilter ref="F21:I24" xr:uid="{0E5B7936-C089-4F19-B1DD-C0D3D053F575}"/>
  <tableColumns count="4">
    <tableColumn id="1" xr3:uid="{4A30574C-37E9-4745-9E27-0E4E3E5E5DE7}" name="구분" dataDxfId="202"/>
    <tableColumn id="2" xr3:uid="{83B0FDF6-5D94-4EA8-B0AF-D226A6A279B6}" name="Point 1" dataDxfId="201"/>
    <tableColumn id="3" xr3:uid="{FB077D06-559A-4307-A24A-F1C9B35536F3}" name="Point 2" dataDxfId="200"/>
    <tableColumn id="4" xr3:uid="{D7D43899-A2B6-4C3F-A3CB-8CE3631C096A}" name="Point 3" dataDxfId="199"/>
  </tableColumns>
  <tableStyleInfo name="TableStyleMedium2" showFirstColumn="0" showLastColumn="0" showRowStripes="1" showColumnStripes="0"/>
</table>
</file>

<file path=xl/tables/table1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92F38A2A-692A-44FB-8D6A-06B182DB4786}" name="표2_129" displayName="표2_129" ref="A3:D6" totalsRowShown="0" headerRowDxfId="198" dataDxfId="196" headerRowBorderDxfId="197" tableBorderDxfId="195" totalsRowBorderDxfId="194">
  <autoFilter ref="A3:D6" xr:uid="{92F38A2A-692A-44FB-8D6A-06B182DB4786}"/>
  <tableColumns count="4">
    <tableColumn id="1" xr3:uid="{7A9FBE95-28ED-4A5E-9171-4BF9B5CBD560}" name="구분" dataDxfId="193"/>
    <tableColumn id="2" xr3:uid="{65E25CF4-04E2-4B0A-92C9-01DCA52E93D9}" name="Point 1" dataDxfId="192"/>
    <tableColumn id="3" xr3:uid="{DFCACA25-3C1E-4A98-81D3-85B2EAF87D9C}" name="Point 2" dataDxfId="191"/>
    <tableColumn id="4" xr3:uid="{33BAB7DF-E014-451C-ACDF-26BDE90716EB}" name="Point 3" dataDxfId="190"/>
  </tableColumns>
  <tableStyleInfo name="TableStyleMedium2" showFirstColumn="0" showLastColumn="0" showRowStripes="1" showColumnStripes="0"/>
</table>
</file>

<file path=xl/tables/table1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93AF66B9-1958-4411-A384-86B153B6DC63}" name="표2_121315" displayName="표2_121315" ref="A15:D20" totalsRowShown="0" headerRowDxfId="189" dataDxfId="187" headerRowBorderDxfId="188" tableBorderDxfId="186" totalsRowBorderDxfId="185">
  <autoFilter ref="A15:D20" xr:uid="{93AF66B9-1958-4411-A384-86B153B6DC63}"/>
  <tableColumns count="4">
    <tableColumn id="1" xr3:uid="{53E0D08D-A502-45BC-A92C-01CE3840EC11}" name="구분" dataDxfId="184"/>
    <tableColumn id="2" xr3:uid="{A2C080D4-F2F6-470E-89DB-81B37784DBA8}" name="Point 1" dataDxfId="183"/>
    <tableColumn id="3" xr3:uid="{83545E16-8B8E-48C5-95FA-D45704515662}" name="Point 2" dataDxfId="182"/>
    <tableColumn id="4" xr3:uid="{8AB7A4E9-4462-4565-A296-3012096AAF0D}" name="Point 3" dataDxfId="181"/>
  </tableColumns>
  <tableStyleInfo name="TableStyleMedium2" showFirstColumn="0" showLastColumn="0" showRowStripes="1" showColumnStripes="0"/>
</table>
</file>

<file path=xl/tables/table1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6C60226-2BD3-46FF-ABF6-9721A3894B95}" name="표2_12131416" displayName="표2_12131416" ref="A21:D24" totalsRowShown="0" headerRowDxfId="180" dataDxfId="178" headerRowBorderDxfId="179" tableBorderDxfId="177" totalsRowBorderDxfId="176">
  <autoFilter ref="A21:D24" xr:uid="{96C60226-2BD3-46FF-ABF6-9721A3894B95}"/>
  <tableColumns count="4">
    <tableColumn id="1" xr3:uid="{6E392834-0417-429A-A8FF-689881242246}" name="구분" dataDxfId="175"/>
    <tableColumn id="2" xr3:uid="{C57C11C8-031F-4BBE-8455-644B42D2858E}" name="Point 1" dataDxfId="174"/>
    <tableColumn id="3" xr3:uid="{DFBB3993-AB88-437C-9D19-DD7732FF525D}" name="Point 2" dataDxfId="173"/>
    <tableColumn id="4" xr3:uid="{F6676CD2-31C8-46B3-93A6-3277F9D314AC}" name="Point 3" dataDxfId="172"/>
  </tableColumns>
  <tableStyleInfo name="TableStyleMedium2" showFirstColumn="0" showLastColumn="0" showRowStripes="1" showColumnStripes="0"/>
</table>
</file>

<file path=xl/tables/table1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DAEA1B38-AAC8-45BA-8710-D3D290EEEF46}" name="표5_7817" displayName="표5_7817" ref="F11:I12" totalsRowShown="0" headerRowDxfId="171" headerRowBorderDxfId="170" tableBorderDxfId="169" totalsRowBorderDxfId="168">
  <autoFilter ref="F11:I12" xr:uid="{DAEA1B38-AAC8-45BA-8710-D3D290EEEF46}"/>
  <tableColumns count="4">
    <tableColumn id="1" xr3:uid="{7CA490BC-1FB7-4D15-87C2-DEB0CD4871CF}" name="구분" dataDxfId="167"/>
    <tableColumn id="2" xr3:uid="{D0339698-0887-4E95-91BA-6BF50C1995B5}" name="Point 1" dataDxfId="166"/>
    <tableColumn id="3" xr3:uid="{D2D689B4-654C-4BF8-B868-30D57BC33036}" name="Point 2" dataDxfId="165"/>
    <tableColumn id="4" xr3:uid="{DE9858DD-9C04-4AC9-9F7E-13B6C1E4A7B9}" name="Point 3" dataDxfId="164"/>
  </tableColumns>
  <tableStyleInfo name="TableStyleMedium2" showFirstColumn="0" showLastColumn="0" showRowStripes="1" showColumnStripes="0"/>
</table>
</file>

<file path=xl/tables/table1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3575694-2248-4C8E-9EF0-0AAF9569A946}" name="표2_122451819" displayName="표2_122451819" ref="A9:D12" totalsRowShown="0" headerRowDxfId="163" dataDxfId="161" headerRowBorderDxfId="162" tableBorderDxfId="160" totalsRowBorderDxfId="159">
  <autoFilter ref="A9:D12" xr:uid="{03575694-2248-4C8E-9EF0-0AAF9569A946}"/>
  <tableColumns count="4">
    <tableColumn id="1" xr3:uid="{2B778848-9BFC-4D7A-A0C9-168401B3ED6C}" name="구분" dataDxfId="158"/>
    <tableColumn id="2" xr3:uid="{62060F67-9106-48F0-BE5A-D515998765E4}" name="Point 1" dataDxfId="157"/>
    <tableColumn id="3" xr3:uid="{F8E221F2-057A-4D65-99F1-230CB1C3AB19}" name="Point 2" dataDxfId="156"/>
    <tableColumn id="4" xr3:uid="{9AB13663-2931-4732-BAC3-048F712D8824}" name="Point 3" dataDxfId="155"/>
  </tableColumns>
  <tableStyleInfo name="TableStyleMedium2" showFirstColumn="0" showLastColumn="0" showRowStripes="1" showColumnStripes="0"/>
</table>
</file>

<file path=xl/tables/table1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3284DA23-4183-40D5-B9F2-1C0073D28596}" name="표2_4112" displayName="표2_4112" ref="F27:I28" totalsRowShown="0" headerRowDxfId="154" headerRowBorderDxfId="153" tableBorderDxfId="152" totalsRowBorderDxfId="151">
  <autoFilter ref="F27:I28" xr:uid="{3284DA23-4183-40D5-B9F2-1C0073D28596}"/>
  <tableColumns count="4">
    <tableColumn id="1" xr3:uid="{90B8D96E-5024-4330-A2A6-FFCA97053A81}" name="구분" dataDxfId="150"/>
    <tableColumn id="2" xr3:uid="{9D775F84-1E34-4EC5-813F-B5B749CAF8AD}" name="Point 1" dataDxfId="149"/>
    <tableColumn id="3" xr3:uid="{4601533C-6AEB-4670-ABF0-38D40850CA73}" name="Point 2" dataDxfId="148"/>
    <tableColumn id="4" xr3:uid="{E1542616-194D-408A-80E4-F41B2B9ED834}" name="Point 3" dataDxfId="147"/>
  </tableColumns>
  <tableStyleInfo name="TableStyleMedium2" showFirstColumn="0" showLastColumn="0" showRowStripes="1" showColumnStripes="0"/>
</table>
</file>

<file path=xl/tables/table1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184698D4-7EDD-4EB3-B0E5-107D45B2B825}" name="표2_41123" displayName="표2_41123" ref="F34:I35" totalsRowShown="0" headerRowDxfId="146" headerRowBorderDxfId="145" tableBorderDxfId="144" totalsRowBorderDxfId="143">
  <autoFilter ref="F34:I35" xr:uid="{184698D4-7EDD-4EB3-B0E5-107D45B2B825}"/>
  <tableColumns count="4">
    <tableColumn id="1" xr3:uid="{35DADD54-02FA-43A0-B504-A9A5DA5AA435}" name="구분" dataDxfId="142"/>
    <tableColumn id="2" xr3:uid="{85577F49-30F9-45E4-BD9E-142E0986A282}" name="Point 1" dataDxfId="141"/>
    <tableColumn id="3" xr3:uid="{3DE4F4C1-ADF7-4B75-A0A0-AA69B11E869C}" name="Point 2" dataDxfId="140"/>
    <tableColumn id="4" xr3:uid="{46615BE1-12DF-4344-A5EF-00130C940CBA}" name="Point 3" dataDxfId="139"/>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5" xr:uid="{4915C615-5FA2-4E07-84F7-2AB464E6BD60}" name="표5_52332415022650" displayName="표5_52332415022650" ref="F3:I4" totalsRowShown="0" headerRowDxfId="1085" dataDxfId="1083" headerRowBorderDxfId="1084" tableBorderDxfId="1082" totalsRowBorderDxfId="1081">
  <autoFilter ref="F3:I4" xr:uid="{00000000-0009-0000-0100-000031000000}"/>
  <tableColumns count="4">
    <tableColumn id="1" xr3:uid="{7368965C-B6CD-45AC-9125-FDD97993594D}" name="구분" dataDxfId="1080"/>
    <tableColumn id="2" xr3:uid="{C034843B-E3FC-45D2-9951-E02DD9509A56}" name="Point 1" dataDxfId="1079"/>
    <tableColumn id="3" xr3:uid="{21A2E60A-FC26-4915-AE76-592078F5B037}" name="Point 2" dataDxfId="1078"/>
    <tableColumn id="4" xr3:uid="{084D11FD-899A-4C01-AF6F-947136546328}" name="Point 3" dataDxfId="1077"/>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6" xr:uid="{517CF3D1-D01C-4B2D-BEE8-54E3726C79F9}" name="표5_792433425132751" displayName="표5_792433425132751" ref="F7:I8" totalsRowShown="0" headerRowDxfId="1076" headerRowBorderDxfId="1075" tableBorderDxfId="1074" totalsRowBorderDxfId="1073">
  <autoFilter ref="F7:I8" xr:uid="{00000000-0009-0000-0100-000032000000}"/>
  <tableColumns count="4">
    <tableColumn id="1" xr3:uid="{E1AF15F5-2AE2-4543-AD47-D6F036F3C864}" name="구분" dataDxfId="1072"/>
    <tableColumn id="2" xr3:uid="{C1828906-E346-401E-B5E2-03DDCE27764C}" name="Point 1" dataDxfId="1071"/>
    <tableColumn id="3" xr3:uid="{AAE27353-904C-43F7-BB87-5DA84B35887A}" name="Point 2" dataDxfId="1070"/>
    <tableColumn id="4" xr3:uid="{36A320A5-4545-41DB-96D6-B37A915DDFD2}" name="Point 3" dataDxfId="1069"/>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7" xr:uid="{ABB3B94A-B181-4608-8969-D7B51066600F}" name="표5_7810152534435242852" displayName="표5_7810152534435242852" ref="F15:I16" totalsRowShown="0" headerRowDxfId="1068" headerRowBorderDxfId="1067" tableBorderDxfId="1066" totalsRowBorderDxfId="1065">
  <autoFilter ref="F15:I16" xr:uid="{00000000-0009-0000-0100-000033000000}"/>
  <tableColumns count="4">
    <tableColumn id="1" xr3:uid="{1B8E26CC-4A44-42BF-A82B-F8EE0C32D410}" name="구분" dataDxfId="1064"/>
    <tableColumn id="2" xr3:uid="{76FBA4E2-6423-40A7-A731-E30D0C0EE6C3}" name="Point 1" dataDxfId="1063"/>
    <tableColumn id="3" xr3:uid="{5B5B823D-9259-481F-A85E-C08EF2918C37}" name="Point 2" dataDxfId="1062"/>
    <tableColumn id="4" xr3:uid="{587FE102-B4AB-4436-AC45-1D33F6D46994}" name="Point 3" dataDxfId="1061"/>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8" xr:uid="{1A3A1046-2442-4930-8F28-0126B498F5A7}" name="표5_78162635445352953" displayName="표5_78162635445352953" ref="F11:I12" totalsRowShown="0" headerRowDxfId="1060" headerRowBorderDxfId="1059" tableBorderDxfId="1058" totalsRowBorderDxfId="1057">
  <autoFilter ref="F11:I12" xr:uid="{00000000-0009-0000-0100-000034000000}"/>
  <tableColumns count="4">
    <tableColumn id="1" xr3:uid="{45236C3F-2F26-4214-B1F4-A5992BD3BEC6}" name="구분" dataDxfId="1056"/>
    <tableColumn id="2" xr3:uid="{7F0F0F12-0EB8-42EB-83F5-4B8605A8E317}" name="Point 1" dataDxfId="1055"/>
    <tableColumn id="3" xr3:uid="{592D5BAB-E364-4EF6-8479-8119C1B89B9E}" name="Point 2" dataDxfId="1054"/>
    <tableColumn id="4" xr3:uid="{08A78450-E8D8-4E65-BFBF-0C44118C883B}" name="Point 3" dataDxfId="1053"/>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9" xr:uid="{C8863C25-1BEC-42B3-BEE2-F9AC3E1BD320}" name="표2_41121727364554133054" displayName="표2_41121727364554133054" ref="F19:I20" totalsRowShown="0" headerRowDxfId="1052" headerRowBorderDxfId="1051" tableBorderDxfId="1050" totalsRowBorderDxfId="1049">
  <autoFilter ref="F19:I20" xr:uid="{00000000-0009-0000-0100-000035000000}"/>
  <tableColumns count="4">
    <tableColumn id="1" xr3:uid="{742AE287-0BA9-4F78-B5BA-2814CC2C6201}" name="구분" dataDxfId="1048"/>
    <tableColumn id="2" xr3:uid="{1BF3EFDF-124F-47D6-AA1C-BCD44C03D548}" name="Point 1" dataDxfId="1047"/>
    <tableColumn id="3" xr3:uid="{85BD1243-DFEE-4810-A237-50E5A90A06C0}" name="Point 2" dataDxfId="1046"/>
    <tableColumn id="4" xr3:uid="{36F43697-A990-49C0-9E73-AC3EB9E9B1A1}" name="Point 3" dataDxfId="1045"/>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0" xr:uid="{4775961B-CB83-45C9-86E7-BE6DB557E24E}" name="표2_411231928374655143155" displayName="표2_411231928374655143155" ref="F23:I24" totalsRowShown="0" headerRowDxfId="1044" headerRowBorderDxfId="1043" tableBorderDxfId="1042" totalsRowBorderDxfId="1041">
  <autoFilter ref="F23:I24" xr:uid="{00000000-0009-0000-0100-000036000000}"/>
  <tableColumns count="4">
    <tableColumn id="1" xr3:uid="{5FEF5763-0DF4-4851-B996-9646A2B16526}" name="구분" dataDxfId="1040"/>
    <tableColumn id="2" xr3:uid="{A9658252-DF9C-47C5-B427-A957343A922D}" name="Point 1" dataDxfId="1039"/>
    <tableColumn id="3" xr3:uid="{46AD0AF6-AAFB-4623-8422-2587CC3824D8}" name="Point 2" dataDxfId="1038"/>
    <tableColumn id="4" xr3:uid="{3E771C58-8C39-4985-9153-A046DA1FB477}" name="Point 3" dataDxfId="1037"/>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1" xr:uid="{43E341FE-E93D-4585-BEBB-17D19FBD32D2}" name="표2_122029384756153256" displayName="표2_122029384756153256" ref="A3:D6" totalsRowShown="0" headerRowDxfId="1036" dataDxfId="1034" headerRowBorderDxfId="1035" tableBorderDxfId="1033" totalsRowBorderDxfId="1032">
  <autoFilter ref="A3:D6" xr:uid="{00000000-0009-0000-0100-000037000000}"/>
  <tableColumns count="4">
    <tableColumn id="1" xr3:uid="{CADAED09-5E77-4933-B4B8-D42F3674AA86}" name="구분" dataDxfId="1031"/>
    <tableColumn id="2" xr3:uid="{381231EC-6C53-4641-8AF8-DB02661A2FFD}" name="Point 1" dataDxfId="1030"/>
    <tableColumn id="3" xr3:uid="{3352460E-B8E4-44ED-8DF8-77265DFF9CC9}" name="Point 2" dataDxfId="1029"/>
    <tableColumn id="4" xr3:uid="{1FD97556-A4C1-47DB-987B-9354A1BFF0DA}" name="Point 3" dataDxfId="1028"/>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8" xr:uid="{0A365D1F-C3E6-4E7A-8FC9-F94030AE272E}" name="표5_79243342513275163" displayName="표5_79243342513275163" ref="F7:I8" totalsRowShown="0" headerRowDxfId="93" headerRowBorderDxfId="91" tableBorderDxfId="92" totalsRowBorderDxfId="90">
  <autoFilter ref="F7:I8" xr:uid="{575E580A-09AD-4B21-91B3-2226C97A46F7}"/>
  <tableColumns count="4">
    <tableColumn id="1" xr3:uid="{CB294440-9A47-4887-AEB8-3FDCA0783196}" name="구분" dataDxfId="89"/>
    <tableColumn id="2" xr3:uid="{BCCA2E9D-FD89-47C4-868A-DCD822803918}" name="Point 1" dataDxfId="88"/>
    <tableColumn id="3" xr3:uid="{D74E14A7-BC60-4809-B031-CDF46D139640}" name="Point 2" dataDxfId="87"/>
    <tableColumn id="4" xr3:uid="{0C4916E8-A270-4D42-B434-DA2A723ED49B}" name="Point 3" dataDxfId="86"/>
  </tableColumns>
  <tableStyleInfo name="TableStyleMedium2"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2" xr:uid="{7DECCE34-5096-4528-9764-BF3EF8111B62}" name="표2_12202938475617163357" displayName="표2_12202938475617163357" ref="A9:D12" totalsRowShown="0" headerRowDxfId="1027" dataDxfId="1025" headerRowBorderDxfId="1026" tableBorderDxfId="1024" totalsRowBorderDxfId="1023">
  <autoFilter ref="A9:D12" xr:uid="{00000000-0009-0000-0100-000038000000}"/>
  <tableColumns count="4">
    <tableColumn id="1" xr3:uid="{52CB1259-90BC-4FB1-A563-59FD4846436E}" name="구분" dataDxfId="1022"/>
    <tableColumn id="2" xr3:uid="{2EECA22C-4D96-4CF1-820C-ABC740F3D9C0}" name="Point 1" dataDxfId="1021"/>
    <tableColumn id="3" xr3:uid="{EFC282A1-CC89-4C7A-8E6A-F3FA7EB9ECDA}" name="Point 2" dataDxfId="1020"/>
    <tableColumn id="4" xr3:uid="{E744F3BF-4F56-4C0F-8AF2-E17B9B402BAA}" name="Point 3" dataDxfId="1019"/>
  </tableColumns>
  <tableStyleInfo name="TableStyleMedium2"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3" xr:uid="{23447B9C-0991-4A46-8ED3-00043139E011}" name="표2_12202938475618223458" displayName="표2_12202938475618223458" ref="A14:D17" totalsRowShown="0" headerRowDxfId="1018" dataDxfId="1016" headerRowBorderDxfId="1017" tableBorderDxfId="1015" totalsRowBorderDxfId="1014">
  <autoFilter ref="A14:D17" xr:uid="{00000000-0009-0000-0100-000039000000}"/>
  <tableColumns count="4">
    <tableColumn id="1" xr3:uid="{894B14F0-C864-4C9D-98B6-FA8BCD5AD973}" name="구분" dataDxfId="1013"/>
    <tableColumn id="2" xr3:uid="{CD16DE50-C75B-47D7-8843-5BB06997E08C}" name="Point 1" dataDxfId="1012"/>
    <tableColumn id="3" xr3:uid="{2E101BD0-1A87-47F3-9525-AE2DB9C6E94A}" name="Point 2" dataDxfId="1011"/>
    <tableColumn id="4" xr3:uid="{76D37B73-B385-44EA-93C9-BCF35CE267FA}" name="Point 3" dataDxfId="1010"/>
  </tableColumns>
  <tableStyleInfo name="TableStyleMedium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4" xr:uid="{72FBAF5A-AC88-44CE-8B90-6A765B779004}" name="표2_12202938475619233559" displayName="표2_12202938475619233559" ref="A20:D23" totalsRowShown="0" headerRowDxfId="1009" dataDxfId="1007" headerRowBorderDxfId="1008" tableBorderDxfId="1006" totalsRowBorderDxfId="1005">
  <autoFilter ref="A20:D23" xr:uid="{00000000-0009-0000-0100-00003A000000}"/>
  <tableColumns count="4">
    <tableColumn id="1" xr3:uid="{24718037-3D55-4049-BFAE-0ECEEB03A817}" name="구분" dataDxfId="1004"/>
    <tableColumn id="2" xr3:uid="{747EF6D0-0BD8-42E9-B38B-125353A0FEDB}" name="Point 1" dataDxfId="1003"/>
    <tableColumn id="3" xr3:uid="{0DCA0238-2C97-4C1E-8282-D27C98330C30}" name="Point 2" dataDxfId="1002"/>
    <tableColumn id="4" xr3:uid="{C4B95CAE-7DFB-4CA8-8FA8-D6F05C00E502}" name="Point 3" dataDxfId="1001"/>
  </tableColumns>
  <tableStyleInfo name="TableStyleMedium2"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5" xr:uid="{91F90D98-3DB9-4B18-9B41-4499C9D37567}" name="표2_12202938475620243660" displayName="표2_12202938475620243660" ref="A25:D28" totalsRowShown="0" headerRowDxfId="1000" dataDxfId="998" headerRowBorderDxfId="999" tableBorderDxfId="997" totalsRowBorderDxfId="996">
  <autoFilter ref="A25:D28" xr:uid="{00000000-0009-0000-0100-00003B000000}"/>
  <tableColumns count="4">
    <tableColumn id="1" xr3:uid="{0BB6451B-00B6-48AB-95EF-5B9E50285EC1}" name="구분" dataDxfId="995"/>
    <tableColumn id="2" xr3:uid="{F7D631A1-88BD-4AB6-8AE9-8A287D0E1A59}" name="Point 1" dataDxfId="994"/>
    <tableColumn id="3" xr3:uid="{55A873D8-750F-42A0-91E6-B8461BEBCB70}" name="Point 2" dataDxfId="993"/>
    <tableColumn id="4" xr3:uid="{59A0CB39-AC8C-4082-8D7F-3C9E7116ACDD}" name="Point 3" dataDxfId="992"/>
  </tableColumns>
  <tableStyleInfo name="TableStyleMedium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6" xr:uid="{B3650336-83AA-4A6D-8869-B2AD52C105EC}" name="표2_12202938475621253761" displayName="표2_12202938475621253761" ref="A31:D34" totalsRowShown="0" headerRowDxfId="991" dataDxfId="989" headerRowBorderDxfId="990" tableBorderDxfId="988" totalsRowBorderDxfId="987">
  <autoFilter ref="A31:D34" xr:uid="{00000000-0009-0000-0100-00003C000000}"/>
  <tableColumns count="4">
    <tableColumn id="1" xr3:uid="{C8BF98BD-2AFA-4B01-AECA-6BE8952D7AE4}" name="구분" dataDxfId="986"/>
    <tableColumn id="2" xr3:uid="{7E5EB42B-7069-4B44-8877-D256BFE214D6}" name="Point 1" dataDxfId="985"/>
    <tableColumn id="3" xr3:uid="{F48F7B60-A419-4AE4-87D5-E901153D4789}" name="Point 2" dataDxfId="984"/>
    <tableColumn id="4" xr3:uid="{868715A0-B28A-4A44-B948-381C35A8487D}" name="Point 3" dataDxfId="983"/>
  </tableColumns>
  <tableStyleInfo name="TableStyleMedium2"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3" xr:uid="{E1D97045-9651-43DF-9B5A-8C9868FEE06E}" name="표5_52332415022638" displayName="표5_52332415022638" ref="F3:I4" totalsRowShown="0" headerRowDxfId="982" dataDxfId="980" headerRowBorderDxfId="981" tableBorderDxfId="979" totalsRowBorderDxfId="978">
  <autoFilter ref="F3:I4" xr:uid="{C22DD497-2700-460D-B1F8-A1421DFDDF57}"/>
  <tableColumns count="4">
    <tableColumn id="1" xr3:uid="{D8E195F8-5441-4307-BE91-2D7328FCA5F2}" name="구분" dataDxfId="977"/>
    <tableColumn id="2" xr3:uid="{B40FB057-D1FF-42C4-97DE-7B76A6F5B783}" name="Point 1" dataDxfId="120"/>
    <tableColumn id="3" xr3:uid="{957B244F-FBAA-4ED9-B8F9-C7EC1957B064}" name="Point 2" dataDxfId="119"/>
    <tableColumn id="4" xr3:uid="{9F6279C8-7664-4771-B858-0C56836ECA52}" name="Point 3" dataDxfId="118"/>
  </tableColumns>
  <tableStyleInfo name="TableStyleMedium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4" xr:uid="{BF06CA20-79F7-4DE7-BF2A-14EDC5E7DE6E}" name="표5_792433425132739" displayName="표5_792433425132739" ref="F7:I8" totalsRowShown="0" headerRowDxfId="976" headerRowBorderDxfId="975" tableBorderDxfId="974" totalsRowBorderDxfId="973">
  <autoFilter ref="F7:I8" xr:uid="{CE98A03F-12AC-4D94-B9C9-6F2929A25BFB}"/>
  <tableColumns count="4">
    <tableColumn id="1" xr3:uid="{F8844C82-6511-4E2C-B06C-91EC70636B72}" name="구분" dataDxfId="972"/>
    <tableColumn id="2" xr3:uid="{EDFE7AD9-D2B2-4E43-9122-B5C797FEE77A}" name="Point 1" dataDxfId="117"/>
    <tableColumn id="3" xr3:uid="{122F1B54-6EFE-4AE1-8A45-1FE0A725A74D}" name="Point 2" dataDxfId="116"/>
    <tableColumn id="4" xr3:uid="{6E6CC629-C5CC-47AD-9DF3-7C5B2C5C6E1C}" name="Point 3" dataDxfId="115"/>
  </tableColumns>
  <tableStyleInfo name="TableStyleMedium2"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5" xr:uid="{FCA47014-3636-478D-9E58-82EA0F23B3C4}" name="표5_7810152534435242840" displayName="표5_7810152534435242840" ref="F15:I16" totalsRowShown="0" headerRowDxfId="971" headerRowBorderDxfId="970" tableBorderDxfId="969" totalsRowBorderDxfId="968">
  <autoFilter ref="F15:I16" xr:uid="{D942BF8C-DC52-4F50-A2CA-909D81BC5E2C}"/>
  <tableColumns count="4">
    <tableColumn id="1" xr3:uid="{E8105F3B-51BC-44E6-8378-9BBF657811F5}" name="구분" dataDxfId="967"/>
    <tableColumn id="2" xr3:uid="{AD9F2FB9-9ACD-4A9E-9D27-F899844FC261}" name="Point 1" dataDxfId="111"/>
    <tableColumn id="3" xr3:uid="{D2CBD7CF-C8DA-4668-81B0-7649B211D582}" name="Point 2" dataDxfId="110"/>
    <tableColumn id="4" xr3:uid="{9E28971A-0B13-4352-86A7-F04FD3BA135C}" name="Point 3" dataDxfId="109"/>
  </tableColumns>
  <tableStyleInfo name="TableStyleMedium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6" xr:uid="{876013AA-35B5-4C36-90EE-3A8D623AAD05}" name="표5_78162635445352941" displayName="표5_78162635445352941" ref="F11:I12" totalsRowShown="0" headerRowDxfId="966" headerRowBorderDxfId="965" tableBorderDxfId="964" totalsRowBorderDxfId="963">
  <autoFilter ref="F11:I12" xr:uid="{6D53DF8D-88BB-4135-9572-6F1FA7003CB5}"/>
  <tableColumns count="4">
    <tableColumn id="1" xr3:uid="{3E36653F-CE77-4EFB-877C-C50482E08A9F}" name="구분" dataDxfId="962"/>
    <tableColumn id="2" xr3:uid="{F4B012C5-D1CA-433D-8F27-1A84EA61097A}" name="Point 1" dataDxfId="114"/>
    <tableColumn id="3" xr3:uid="{2CB1E0C9-F5CD-445E-A8EE-FAA796F5F935}" name="Point 2" dataDxfId="113"/>
    <tableColumn id="4" xr3:uid="{9BA46D75-2ABC-403E-B20F-74DC3FAF3F02}" name="Point 3" dataDxfId="112"/>
  </tableColumns>
  <tableStyleInfo name="TableStyleMedium2"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7" xr:uid="{D2EA4371-EEEE-4A2A-8A12-12423F16301E}" name="표2_41121727364554133042" displayName="표2_41121727364554133042" ref="F19:I20" totalsRowShown="0" headerRowDxfId="961" headerRowBorderDxfId="960" tableBorderDxfId="959" totalsRowBorderDxfId="958">
  <autoFilter ref="F19:I20" xr:uid="{5634E4C0-D2B5-4AAB-B203-6B85E80A5D18}"/>
  <tableColumns count="4">
    <tableColumn id="1" xr3:uid="{6DB720E4-739C-4479-9958-1AB6D77A34BF}" name="구분" dataDxfId="957"/>
    <tableColumn id="2" xr3:uid="{71CCE7F7-307E-4B69-978B-137849DC6F35}" name="Point 1" dataDxfId="108"/>
    <tableColumn id="3" xr3:uid="{B787087F-69DC-42C2-BB80-6DB7A33DF4DA}" name="Point 2" dataDxfId="107"/>
    <tableColumn id="4" xr3:uid="{B9CBEE95-4906-44FA-8C92-DEC1F67AC3C2}" name="Point 3" dataDxfId="106"/>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9" xr:uid="{A72D95F6-775E-4DA2-8A9A-0B9C53E5C9F5}" name="표5_781015253443524285264" displayName="표5_781015253443524285264" ref="F15:I16" totalsRowShown="0" headerRowDxfId="85" headerRowBorderDxfId="83" tableBorderDxfId="84" totalsRowBorderDxfId="82">
  <autoFilter ref="F15:I16" xr:uid="{5433916B-8386-4308-AB8F-C3F1E93B46A2}"/>
  <tableColumns count="4">
    <tableColumn id="1" xr3:uid="{A34C5D77-0EBB-489F-988D-D516DC38F605}" name="구분" dataDxfId="81"/>
    <tableColumn id="2" xr3:uid="{8334077B-846B-4063-9A38-A476C4A16EBE}" name="Point 1" dataDxfId="80"/>
    <tableColumn id="3" xr3:uid="{87BC5405-2030-4AD8-B794-D1325CD51F47}" name="Point 2" dataDxfId="79"/>
    <tableColumn id="4" xr3:uid="{4F136B59-260A-40D1-877B-AA349D94C480}" name="Point 3" dataDxfId="78"/>
  </tableColumns>
  <tableStyleInfo name="TableStyleMedium2"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8" xr:uid="{C22EF7BB-F67D-4767-9894-341456A71AC5}" name="표2_411231928374655143143" displayName="표2_411231928374655143143" ref="F23:I24" totalsRowShown="0" headerRowDxfId="956" headerRowBorderDxfId="955" tableBorderDxfId="954" totalsRowBorderDxfId="953">
  <autoFilter ref="F23:I24" xr:uid="{3AEFAAE1-462D-4E12-8388-D1ECA442EB6E}"/>
  <tableColumns count="4">
    <tableColumn id="1" xr3:uid="{127D5A77-A606-4A8F-97BC-07719FEF2774}" name="구분" dataDxfId="952"/>
    <tableColumn id="2" xr3:uid="{A7EF4444-FFF9-4D9D-8C47-12ABE3AB27F7}" name="Point 1" dataDxfId="105"/>
    <tableColumn id="3" xr3:uid="{8B5E93D1-FF16-45CE-856F-FEEBCF461209}" name="Point 2" dataDxfId="104"/>
    <tableColumn id="4" xr3:uid="{C73850B0-3F07-4E8D-993B-99310F9AE094}" name="Point 3" dataDxfId="103"/>
  </tableColumns>
  <tableStyleInfo name="TableStyleMedium2"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9" xr:uid="{C7DCBAF4-C1F0-4303-B469-A39F639C5A4D}" name="표2_122029384756153244" displayName="표2_122029384756153244" ref="A3:D6" totalsRowShown="0" headerRowDxfId="951" dataDxfId="949" headerRowBorderDxfId="950" tableBorderDxfId="948" totalsRowBorderDxfId="947">
  <autoFilter ref="A3:D6" xr:uid="{068E133C-0B75-450F-BF0C-5D6C47E3867E}"/>
  <tableColumns count="4">
    <tableColumn id="1" xr3:uid="{1E3150D4-D6AD-4CDF-BDD6-42474A2AC235}" name="구분" dataDxfId="946"/>
    <tableColumn id="2" xr3:uid="{CD741008-8D9C-409E-AE8C-4A29A3DB051C}" name="Point 1" dataDxfId="138"/>
    <tableColumn id="3" xr3:uid="{4DF51C9D-E180-4C43-9E4C-A6977E1B9A4B}" name="Point 2" dataDxfId="137"/>
    <tableColumn id="4" xr3:uid="{B3757A9D-4288-4801-9D97-C84349F63219}" name="Point 3" dataDxfId="136"/>
  </tableColumns>
  <tableStyleInfo name="TableStyleMedium2"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0" xr:uid="{B91960AE-16B6-4AC6-A3B3-00AC2BB602DE}" name="표2_12202938475617163345" displayName="표2_12202938475617163345" ref="A9:D12" totalsRowShown="0" headerRowDxfId="945" dataDxfId="943" headerRowBorderDxfId="944" tableBorderDxfId="942" totalsRowBorderDxfId="941">
  <autoFilter ref="A9:D12" xr:uid="{F75F0B55-4556-41BD-B73B-B569EC8087F4}"/>
  <tableColumns count="4">
    <tableColumn id="1" xr3:uid="{19BC6BA4-5BCD-42FB-B7D9-E3984B3DEC7C}" name="구분" dataDxfId="940"/>
    <tableColumn id="2" xr3:uid="{1C38D22B-0F9C-4515-BE90-26195CB9CBF3}" name="Point 1" dataDxfId="135"/>
    <tableColumn id="3" xr3:uid="{2B291F43-0C97-462E-B2E3-06DDA4793BE5}" name="Point 2" dataDxfId="134"/>
    <tableColumn id="4" xr3:uid="{5C8CF296-B584-403D-91FA-29B0DE4634A8}" name="Point 3" dataDxfId="133"/>
  </tableColumns>
  <tableStyleInfo name="TableStyleMedium2"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1" xr:uid="{F009667C-EFC4-42F3-8284-699346175188}" name="표2_12202938475618223446" displayName="표2_12202938475618223446" ref="A14:D17" totalsRowShown="0" headerRowDxfId="939" dataDxfId="937" headerRowBorderDxfId="938" tableBorderDxfId="936" totalsRowBorderDxfId="935">
  <autoFilter ref="A14:D17" xr:uid="{66E5D7B5-6B29-4066-96FC-A2C849B519FE}"/>
  <tableColumns count="4">
    <tableColumn id="1" xr3:uid="{E4BA3A9E-FFAC-42D6-915A-3D734B8E35E9}" name="구분" dataDxfId="934"/>
    <tableColumn id="2" xr3:uid="{1AFA369F-F7A1-443C-B81A-D20B6B80B3FA}" name="Point 1" dataDxfId="132"/>
    <tableColumn id="3" xr3:uid="{3C8334EC-EFE3-4716-9077-DF1AED0275C2}" name="Point 2" dataDxfId="131"/>
    <tableColumn id="4" xr3:uid="{5B612F46-808B-4CE8-B80C-D3131D48F748}" name="Point 3" dataDxfId="130"/>
  </tableColumns>
  <tableStyleInfo name="TableStyleMedium2"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2" xr:uid="{62AE1432-D881-420A-9892-1E63E38C6560}" name="표2_12202938475619233547" displayName="표2_12202938475619233547" ref="A20:D23" totalsRowShown="0" headerRowDxfId="933" dataDxfId="931" headerRowBorderDxfId="932" tableBorderDxfId="930" totalsRowBorderDxfId="929">
  <autoFilter ref="A20:D23" xr:uid="{973280DA-032A-45D9-97CD-E45F19AFAB98}"/>
  <tableColumns count="4">
    <tableColumn id="1" xr3:uid="{AF6E65F0-366B-4A07-8C86-E2160F826E43}" name="구분" dataDxfId="928"/>
    <tableColumn id="2" xr3:uid="{084F69C4-B37D-48F7-BA83-59A8A33BCBBC}" name="Point 1" dataDxfId="129"/>
    <tableColumn id="3" xr3:uid="{AEC349A4-59BD-4360-B4EC-C8D30C44021F}" name="Point 2" dataDxfId="128"/>
    <tableColumn id="4" xr3:uid="{9284B8B1-675D-4C74-8791-B501DD9BD830}" name="Point 3" dataDxfId="127"/>
  </tableColumns>
  <tableStyleInfo name="TableStyleMedium2"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3" xr:uid="{DB28BB90-A724-4FBE-89D3-D5496BA0C782}" name="표2_12202938475620243648" displayName="표2_12202938475620243648" ref="A25:D28" totalsRowShown="0" headerRowDxfId="927" dataDxfId="925" headerRowBorderDxfId="926" tableBorderDxfId="924" totalsRowBorderDxfId="923">
  <autoFilter ref="A25:D28" xr:uid="{CEAD8545-D87C-47FA-BCE6-34F53FF6F2C5}"/>
  <tableColumns count="4">
    <tableColumn id="1" xr3:uid="{6DE2840E-2B2A-4193-8FCC-CBA5AACEFF29}" name="구분" dataDxfId="922"/>
    <tableColumn id="2" xr3:uid="{B2D0D707-B067-4518-9793-9647CD90296C}" name="Point 1" dataDxfId="126"/>
    <tableColumn id="3" xr3:uid="{BD73A9BD-19C0-49C7-905A-78697AE95D97}" name="Point 2" dataDxfId="125"/>
    <tableColumn id="4" xr3:uid="{23BB6830-D396-4231-8535-2BBA1D17699C}" name="Point 3" dataDxfId="124"/>
  </tableColumns>
  <tableStyleInfo name="TableStyleMedium2"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4" xr:uid="{24498115-FCF6-4156-B5DF-CD3091AD6DCC}" name="표2_12202938475621253749" displayName="표2_12202938475621253749" ref="A31:D34" totalsRowShown="0" headerRowDxfId="921" dataDxfId="919" headerRowBorderDxfId="920" tableBorderDxfId="918" totalsRowBorderDxfId="917">
  <autoFilter ref="A31:D34" xr:uid="{55228146-CCC4-4E96-8FCE-EE741498C47D}"/>
  <tableColumns count="4">
    <tableColumn id="1" xr3:uid="{CFA668D4-B1F8-45FB-8EDD-A7E6A2D424A9}" name="구분" dataDxfId="916"/>
    <tableColumn id="2" xr3:uid="{D92E5B9F-A6BB-44BB-BE0B-31F4884BA94E}" name="Point 1" dataDxfId="123"/>
    <tableColumn id="3" xr3:uid="{41869E27-0E5C-4C97-8D82-BB9935D83D74}" name="Point 2" dataDxfId="122"/>
    <tableColumn id="4" xr3:uid="{1AB14562-A38A-4F5B-A4E0-9407D9643AEA}" name="Point 3" dataDxfId="121"/>
  </tableColumns>
  <tableStyleInfo name="TableStyleMedium2"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26DA4D12-DACF-4593-81CF-D1E9DB45674B}" name="표5_523324150226" displayName="표5_523324150226" ref="F3:I4" totalsRowShown="0" headerRowDxfId="915" dataDxfId="913" headerRowBorderDxfId="914" tableBorderDxfId="912" totalsRowBorderDxfId="911">
  <autoFilter ref="F3:I4" xr:uid="{00000000-0009-0000-0100-000019000000}"/>
  <tableColumns count="4">
    <tableColumn id="1" xr3:uid="{CE9EBECA-08DE-4CA4-84C8-D1D453C545B4}" name="구분" dataDxfId="910"/>
    <tableColumn id="2" xr3:uid="{0BF6A65B-4035-4AE9-BA3B-A13F4F5DD1D6}" name="Point 1" dataDxfId="909"/>
    <tableColumn id="3" xr3:uid="{5B5A032E-8707-438B-9C76-7AB33E6CE37C}" name="Point 2" dataDxfId="908"/>
    <tableColumn id="4" xr3:uid="{9F11C036-C94E-4635-8934-37C3F035CB54}" name="Point 3" dataDxfId="907"/>
  </tableColumns>
  <tableStyleInfo name="TableStyleMedium2"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165102E2-EBAC-4360-8B6E-A7177D76F602}" name="표5_7924334251327" displayName="표5_7924334251327" ref="F7:I8" totalsRowShown="0" headerRowDxfId="906" headerRowBorderDxfId="905" tableBorderDxfId="904" totalsRowBorderDxfId="903">
  <autoFilter ref="F7:I8" xr:uid="{00000000-0009-0000-0100-00001A000000}"/>
  <tableColumns count="4">
    <tableColumn id="1" xr3:uid="{70A9C3EE-5B14-4C9D-9235-74C2B200F7A1}" name="구분" dataDxfId="902"/>
    <tableColumn id="2" xr3:uid="{754F636B-8944-461C-B9FA-56FAE68F6376}" name="Point 1" dataDxfId="901"/>
    <tableColumn id="3" xr3:uid="{EE4FF911-8B22-4F26-BF8E-C23F884FA32A}" name="Point 2" dataDxfId="900"/>
    <tableColumn id="4" xr3:uid="{088B528F-10D3-49FE-8A7E-82E738C3439C}" name="Point 3" dataDxfId="899"/>
  </tableColumns>
  <tableStyleInfo name="TableStyleMedium2"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8B732FE2-535B-48F5-B7B4-D9F4CE4434C5}" name="표5_78101525344352428" displayName="표5_78101525344352428" ref="F15:I16" totalsRowShown="0" headerRowDxfId="898" headerRowBorderDxfId="897" tableBorderDxfId="896" totalsRowBorderDxfId="895">
  <autoFilter ref="F15:I16" xr:uid="{00000000-0009-0000-0100-00001B000000}"/>
  <tableColumns count="4">
    <tableColumn id="1" xr3:uid="{F96C3A14-CEA8-4D8C-B513-3CEA32539985}" name="구분" dataDxfId="894"/>
    <tableColumn id="2" xr3:uid="{1B6DC909-1C76-4B39-B772-6B029C7AC7CF}" name="Point 1" dataDxfId="893"/>
    <tableColumn id="3" xr3:uid="{7A97FEFF-27AF-4406-A745-2A8AAC5BF723}" name="Point 2" dataDxfId="892"/>
    <tableColumn id="4" xr3:uid="{5E959922-11CB-4C57-8DFA-13B89149BFCD}" name="Point 3" dataDxfId="891"/>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0" xr:uid="{AFA56B0C-CE01-4559-BA30-6C16E45CE674}" name="표5_7816263544535295365" displayName="표5_7816263544535295365" ref="F11:I12" totalsRowShown="0" headerRowDxfId="77" headerRowBorderDxfId="75" tableBorderDxfId="76" totalsRowBorderDxfId="74">
  <autoFilter ref="F11:I12" xr:uid="{CBB1A543-ACDF-4613-B02C-EAF09598E9DB}"/>
  <tableColumns count="4">
    <tableColumn id="1" xr3:uid="{F53DD8A4-B83C-408A-99A4-E1A868D5D4CD}" name="구분" dataDxfId="73"/>
    <tableColumn id="2" xr3:uid="{8834A5D6-5EE5-45CB-9780-00D8345DAB9A}" name="Point 1" dataDxfId="72"/>
    <tableColumn id="3" xr3:uid="{1B38FD0C-7A19-49E6-8FBA-5620A0B351CA}" name="Point 2" dataDxfId="71"/>
    <tableColumn id="4" xr3:uid="{98883E37-AA2B-4FCE-A88E-CBB70F000E2B}" name="Point 3" dataDxfId="70"/>
  </tableColumns>
  <tableStyleInfo name="TableStyleMedium2"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60870EFE-2B92-4A3D-8E85-F8A18E6FB56D}" name="표5_781626354453529" displayName="표5_781626354453529" ref="F11:I12" totalsRowShown="0" headerRowDxfId="890" headerRowBorderDxfId="889" tableBorderDxfId="888" totalsRowBorderDxfId="887">
  <autoFilter ref="F11:I12" xr:uid="{00000000-0009-0000-0100-00001C000000}"/>
  <tableColumns count="4">
    <tableColumn id="1" xr3:uid="{4D537E3E-9A3A-4BA3-94C8-97685675E678}" name="구분" dataDxfId="886"/>
    <tableColumn id="2" xr3:uid="{68D16E54-02C3-4A27-8ACE-D536F4FF957D}" name="Point 1" dataDxfId="885"/>
    <tableColumn id="3" xr3:uid="{C511B276-1BE8-4F5B-A26A-063EED7B529E}" name="Point 2" dataDxfId="884"/>
    <tableColumn id="4" xr3:uid="{CD676983-7E7C-4FE0-91B0-2AACF10C0CA2}" name="Point 3" dataDxfId="883"/>
  </tableColumns>
  <tableStyleInfo name="TableStyleMedium2"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B9975414-5F73-4CAD-986C-AE66EAD69F3A}" name="표2_411217273645541330" displayName="표2_411217273645541330" ref="F19:I20" totalsRowShown="0" headerRowDxfId="882" headerRowBorderDxfId="881" tableBorderDxfId="880" totalsRowBorderDxfId="879">
  <autoFilter ref="F19:I20" xr:uid="{00000000-0009-0000-0100-00001D000000}"/>
  <tableColumns count="4">
    <tableColumn id="1" xr3:uid="{0E8065E6-BEC0-4FC9-9E73-C19D39058F9A}" name="구분" dataDxfId="878"/>
    <tableColumn id="2" xr3:uid="{4AD4CFA4-124F-494A-B536-897A258524E9}" name="Point 1" dataDxfId="877"/>
    <tableColumn id="3" xr3:uid="{1196DE6D-D883-41B3-9AF8-C1E455E2E085}" name="Point 2" dataDxfId="876"/>
    <tableColumn id="4" xr3:uid="{C8698E38-C28F-4687-B2AC-BD4E742C97AF}" name="Point 3" dataDxfId="875"/>
  </tableColumns>
  <tableStyleInfo name="TableStyleMedium2"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1BA06413-27BF-47FF-A25A-F02AC99C49BE}" name="표2_4112319283746551431" displayName="표2_4112319283746551431" ref="F23:I24" totalsRowShown="0" headerRowDxfId="874" headerRowBorderDxfId="873" tableBorderDxfId="872" totalsRowBorderDxfId="871">
  <autoFilter ref="F23:I24" xr:uid="{00000000-0009-0000-0100-00001E000000}"/>
  <tableColumns count="4">
    <tableColumn id="1" xr3:uid="{A34F4FFD-2DB1-4921-850D-988A06ECC758}" name="구분" dataDxfId="870"/>
    <tableColumn id="2" xr3:uid="{AC2A201D-BE40-454D-9629-3693CE51F2AB}" name="Point 1" dataDxfId="869"/>
    <tableColumn id="3" xr3:uid="{FA28A6DA-EF07-4165-837B-FAFFA4DC68ED}" name="Point 2" dataDxfId="868"/>
    <tableColumn id="4" xr3:uid="{B30B8237-7381-4BFC-B181-70B7FB69A3AE}" name="Point 3" dataDxfId="867"/>
  </tableColumns>
  <tableStyleInfo name="TableStyleMedium2"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F757C4F9-5FDE-46DB-BF6D-914D00BBE3AA}" name="표2_1220293847561532" displayName="표2_1220293847561532" ref="A3:D6" totalsRowShown="0" headerRowDxfId="866" dataDxfId="864" headerRowBorderDxfId="865" tableBorderDxfId="863" totalsRowBorderDxfId="862">
  <autoFilter ref="A3:D6" xr:uid="{00000000-0009-0000-0100-00001F000000}"/>
  <tableColumns count="4">
    <tableColumn id="1" xr3:uid="{A0467051-D4FD-4D12-8EEB-7680316849AC}" name="구분" dataDxfId="861"/>
    <tableColumn id="2" xr3:uid="{33EA5264-A90C-4F01-8F2A-AAF820DE18BD}" name="Point 1" dataDxfId="860"/>
    <tableColumn id="3" xr3:uid="{9D4CBCBA-E438-4062-9B59-59F3EE14DB8D}" name="Point 2" dataDxfId="859"/>
    <tableColumn id="4" xr3:uid="{610CE0DE-BA6F-4105-93CE-38C4267F9A16}" name="Point 3" dataDxfId="858"/>
  </tableColumns>
  <tableStyleInfo name="TableStyleMedium2"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EFF42282-CC46-47CF-A404-15E39CC79117}" name="표2_122029384756171633" displayName="표2_122029384756171633" ref="A9:D12" totalsRowShown="0" headerRowDxfId="857" dataDxfId="855" headerRowBorderDxfId="856" tableBorderDxfId="854" totalsRowBorderDxfId="853">
  <autoFilter ref="A9:D12" xr:uid="{00000000-0009-0000-0100-000020000000}"/>
  <tableColumns count="4">
    <tableColumn id="1" xr3:uid="{FE99F1CA-B7DF-4586-A253-B7AC7E6AD905}" name="구분" dataDxfId="852"/>
    <tableColumn id="2" xr3:uid="{22B5388D-B7D4-4A23-B422-06BCFE929793}" name="Point 1" dataDxfId="851"/>
    <tableColumn id="3" xr3:uid="{27A5FB11-FED1-4888-8037-0EF10BFDB4F9}" name="Point 2" dataDxfId="850"/>
    <tableColumn id="4" xr3:uid="{A038084C-6C4C-401F-922E-23A8B9D81546}" name="Point 3" dataDxfId="849"/>
  </tableColumns>
  <tableStyleInfo name="TableStyleMedium2"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9" xr:uid="{5F0987E1-1903-464A-9457-D9B69739DB70}" name="표2_122029384756182234" displayName="표2_122029384756182234" ref="A14:D17" totalsRowShown="0" headerRowDxfId="848" dataDxfId="846" headerRowBorderDxfId="847" tableBorderDxfId="845" totalsRowBorderDxfId="844">
  <autoFilter ref="A14:D17" xr:uid="{00000000-0009-0000-0100-000021000000}"/>
  <tableColumns count="4">
    <tableColumn id="1" xr3:uid="{B1A09DE5-2068-4DD6-8959-F545070F9006}" name="구분" dataDxfId="843"/>
    <tableColumn id="2" xr3:uid="{D53744F2-75A8-4CAB-8068-31CFE3F8DF13}" name="Point 1" dataDxfId="842"/>
    <tableColumn id="3" xr3:uid="{FB05EA9D-3F20-49AF-A02B-932654F7D4B6}" name="Point 2" dataDxfId="841"/>
    <tableColumn id="4" xr3:uid="{662835EF-ECA0-4225-9FC9-DF345D5CACED}" name="Point 3" dataDxfId="840"/>
  </tableColumns>
  <tableStyleInfo name="TableStyleMedium2"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0" xr:uid="{96D3BFF1-30BC-4183-86CF-28B2F133D805}" name="표2_122029384756192335" displayName="표2_122029384756192335" ref="A20:D23" totalsRowShown="0" headerRowDxfId="839" dataDxfId="837" headerRowBorderDxfId="838" tableBorderDxfId="836" totalsRowBorderDxfId="835">
  <autoFilter ref="A20:D23" xr:uid="{00000000-0009-0000-0100-000022000000}"/>
  <tableColumns count="4">
    <tableColumn id="1" xr3:uid="{BC2FA911-5F78-493F-852D-45BD8868091D}" name="구분" dataDxfId="834"/>
    <tableColumn id="2" xr3:uid="{DA642D06-FFAE-4DB9-A349-4527F882D36B}" name="Point 1" dataDxfId="833"/>
    <tableColumn id="3" xr3:uid="{D60D50B5-4CB6-43C3-8566-D8045583FCC7}" name="Point 2" dataDxfId="832"/>
    <tableColumn id="4" xr3:uid="{0865A4BF-2037-4A48-A8C9-8B68CE8DB6F9}" name="Point 3" dataDxfId="831"/>
  </tableColumns>
  <tableStyleInfo name="TableStyleMedium2"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1" xr:uid="{92D33A97-7276-4D00-806A-1FD60B3CCA8F}" name="표2_122029384756202436" displayName="표2_122029384756202436" ref="A25:D28" totalsRowShown="0" headerRowDxfId="830" dataDxfId="828" headerRowBorderDxfId="829" tableBorderDxfId="827" totalsRowBorderDxfId="826">
  <autoFilter ref="A25:D28" xr:uid="{00000000-0009-0000-0100-000023000000}"/>
  <tableColumns count="4">
    <tableColumn id="1" xr3:uid="{5F164518-B073-457F-B6B1-163F04F09EE6}" name="구분" dataDxfId="825"/>
    <tableColumn id="2" xr3:uid="{A5694ED4-49CC-4109-9665-1427361258D2}" name="Point 1" dataDxfId="824"/>
    <tableColumn id="3" xr3:uid="{F2BE596D-8099-4A51-9CE3-EC4CF95DC04D}" name="Point 2" dataDxfId="823"/>
    <tableColumn id="4" xr3:uid="{57177501-2EEE-44CB-999C-8DF85E61FA76}" name="Point 3" dataDxfId="822"/>
  </tableColumns>
  <tableStyleInfo name="TableStyleMedium2"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2" xr:uid="{BEA0100C-187F-41DB-B6DB-1067EA763F9B}" name="표2_122029384756212537" displayName="표2_122029384756212537" ref="A31:D34" totalsRowShown="0" headerRowDxfId="821" dataDxfId="819" headerRowBorderDxfId="820" tableBorderDxfId="818" totalsRowBorderDxfId="817">
  <autoFilter ref="A31:D34" xr:uid="{00000000-0009-0000-0100-000024000000}"/>
  <tableColumns count="4">
    <tableColumn id="1" xr3:uid="{A75F1476-2AA6-4241-B7DB-3EBFE26745F2}" name="구분" dataDxfId="816"/>
    <tableColumn id="2" xr3:uid="{60D8194E-31C7-4E73-AF7F-90D40A76D554}" name="Point 1" dataDxfId="815"/>
    <tableColumn id="3" xr3:uid="{5184F4AB-0CEA-400C-B223-EAAC287632A0}" name="Point 2" dataDxfId="814"/>
    <tableColumn id="4" xr3:uid="{5C6694F0-3638-4632-91DE-1E6DAAEE9760}" name="Point 3" dataDxfId="813"/>
  </tableColumns>
  <tableStyleInfo name="TableStyleMedium2"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189F1709-0D56-4826-A537-57187617B068}" name="표5_5233241502" displayName="표5_5233241502" ref="F3:I4" totalsRowShown="0" headerRowDxfId="812" dataDxfId="810" headerRowBorderDxfId="811" tableBorderDxfId="809" totalsRowBorderDxfId="808">
  <autoFilter ref="F3:I4" xr:uid="{00000000-0009-0000-0100-000001000000}"/>
  <tableColumns count="4">
    <tableColumn id="1" xr3:uid="{5D8642D6-5C5E-45DA-9D9B-7D32A194B0E1}" name="구분" dataDxfId="807"/>
    <tableColumn id="2" xr3:uid="{3F28356D-B62F-4EDC-81EE-2D9FE6412957}" name="Point 1" dataDxfId="806"/>
    <tableColumn id="3" xr3:uid="{70A50431-BB07-40A8-A388-5A52CCA10385}" name="Point 2" dataDxfId="805"/>
    <tableColumn id="4" xr3:uid="{1394EB53-A34A-420F-B642-0700AABFA3D7}" name="Point 3" dataDxfId="804"/>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1" xr:uid="{7F91D30D-9054-445E-ABB1-F78F4D795E25}" name="표2_4112172736455413305466" displayName="표2_4112172736455413305466" ref="F19:I20" totalsRowShown="0" headerRowDxfId="69" headerRowBorderDxfId="67" tableBorderDxfId="68" totalsRowBorderDxfId="66">
  <autoFilter ref="F19:I20" xr:uid="{88936526-468E-4C06-9BC6-646FB1F34E33}"/>
  <tableColumns count="4">
    <tableColumn id="1" xr3:uid="{D2157228-A02D-4C22-AA9D-B6ED26CFBBF6}" name="구분" dataDxfId="65"/>
    <tableColumn id="2" xr3:uid="{3CB4F411-E56A-4AA4-B04D-F25B08F6AD87}" name="Point 1" dataDxfId="64"/>
    <tableColumn id="3" xr3:uid="{396915CA-C023-464C-B5FB-9FE4F40BC8DE}" name="Point 2" dataDxfId="63"/>
    <tableColumn id="4" xr3:uid="{BDFE1DA9-C335-4397-A15E-B85B4E888DA7}" name="Point 3" dataDxfId="62"/>
  </tableColumns>
  <tableStyleInfo name="TableStyleMedium2"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15EDB549-3BDC-4DAE-B325-B181279A043D}" name="표5_79243342513" displayName="표5_79243342513" ref="F7:I8" totalsRowShown="0" headerRowDxfId="803" headerRowBorderDxfId="802" tableBorderDxfId="801" totalsRowBorderDxfId="800">
  <autoFilter ref="F7:I8" xr:uid="{00000000-0009-0000-0100-000002000000}"/>
  <tableColumns count="4">
    <tableColumn id="1" xr3:uid="{3867BE34-CA2A-4158-B196-6B6C5C86B72C}" name="구분" dataDxfId="799"/>
    <tableColumn id="2" xr3:uid="{791C5524-4EC6-4B0D-BCE3-F8FBE4D5A332}" name="Point 1" dataDxfId="798"/>
    <tableColumn id="3" xr3:uid="{13C85477-5C7F-471F-B848-1516AAD2114C}" name="Point 2" dataDxfId="797"/>
    <tableColumn id="4" xr3:uid="{C5CDC71A-53A0-4535-8C03-A55769F72A49}" name="Point 3" dataDxfId="796"/>
  </tableColumns>
  <tableStyleInfo name="TableStyleMedium2"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89DD3CB5-EC06-44DD-BC70-362BE2B3F090}" name="표5_781015253443524" displayName="표5_781015253443524" ref="F15:I16" totalsRowShown="0" headerRowDxfId="795" headerRowBorderDxfId="794" tableBorderDxfId="793" totalsRowBorderDxfId="792">
  <autoFilter ref="F15:I16" xr:uid="{00000000-0009-0000-0100-000003000000}"/>
  <tableColumns count="4">
    <tableColumn id="1" xr3:uid="{4BC9A4E6-204C-4020-AEB2-0EE8686880A6}" name="구분" dataDxfId="791"/>
    <tableColumn id="2" xr3:uid="{DD950D9A-7C92-47B1-8175-E699C8AE6360}" name="Point 1" dataDxfId="790"/>
    <tableColumn id="3" xr3:uid="{7C550349-BCBC-46B2-BDD5-9A07D4BE996F}" name="Point 2" dataDxfId="789"/>
    <tableColumn id="4" xr3:uid="{EF6ED244-6F7F-460B-AC30-85B3057C04C4}" name="Point 3" dataDxfId="788"/>
  </tableColumns>
  <tableStyleInfo name="TableStyleMedium2"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C6BE40DD-4DF6-4890-8160-260F44B8F521}" name="표5_7816263544535" displayName="표5_7816263544535" ref="F11:I12" totalsRowShown="0" headerRowDxfId="787" headerRowBorderDxfId="786" tableBorderDxfId="785" totalsRowBorderDxfId="784">
  <autoFilter ref="F11:I12" xr:uid="{00000000-0009-0000-0100-000004000000}"/>
  <tableColumns count="4">
    <tableColumn id="1" xr3:uid="{2BBBE4A1-8303-40E5-A68D-C2E0A96EEAFC}" name="구분" dataDxfId="783"/>
    <tableColumn id="2" xr3:uid="{BFBD913B-50B8-4742-B12E-084E043FC6E2}" name="Point 1" dataDxfId="782"/>
    <tableColumn id="3" xr3:uid="{B0D136C3-BA57-4B47-A07F-F454E5E4B796}" name="Point 2" dataDxfId="781"/>
    <tableColumn id="4" xr3:uid="{C11366C1-76DE-4CF0-B7C7-9FBEB5195797}" name="Point 3" dataDxfId="780"/>
  </tableColumns>
  <tableStyleInfo name="TableStyleMedium2"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CDB5DB76-9158-4E29-8FAC-02EE65AB849C}" name="표2_4112172736455413" displayName="표2_4112172736455413" ref="F19:I20" totalsRowShown="0" headerRowDxfId="779" headerRowBorderDxfId="778" tableBorderDxfId="777" totalsRowBorderDxfId="776">
  <autoFilter ref="F19:I20" xr:uid="{00000000-0009-0000-0100-00000C000000}"/>
  <tableColumns count="4">
    <tableColumn id="1" xr3:uid="{64D5AE07-B9F9-4695-AD2B-EC7A93227B23}" name="구분" dataDxfId="775"/>
    <tableColumn id="2" xr3:uid="{CC618ADA-FC44-4489-92FF-C6FA8D67020F}" name="Point 1" dataDxfId="774"/>
    <tableColumn id="3" xr3:uid="{E19079B8-3279-4357-AC22-A35A98081BE4}" name="Point 2" dataDxfId="773"/>
    <tableColumn id="4" xr3:uid="{B89948EE-ADBB-45E7-9F68-1C15F8D3AD96}" name="Point 3" dataDxfId="772"/>
  </tableColumns>
  <tableStyleInfo name="TableStyleMedium2"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20B43CBF-0025-4E93-AF7B-57C8E7E2766A}" name="표2_41123192837465514" displayName="표2_41123192837465514" ref="F23:I24" totalsRowShown="0" headerRowDxfId="771" headerRowBorderDxfId="770" tableBorderDxfId="769" totalsRowBorderDxfId="768">
  <autoFilter ref="F23:I24" xr:uid="{00000000-0009-0000-0100-00000D000000}"/>
  <tableColumns count="4">
    <tableColumn id="1" xr3:uid="{E9AA3BC0-A798-4DD5-82DF-02286B30AC71}" name="구분" dataDxfId="767"/>
    <tableColumn id="2" xr3:uid="{5C4ABA4B-3B2C-42C6-B14A-92AAF70F4097}" name="Point 1" dataDxfId="766"/>
    <tableColumn id="3" xr3:uid="{71064A16-DFE0-4C47-98B8-29F55AE4F21B}" name="Point 2" dataDxfId="765"/>
    <tableColumn id="4" xr3:uid="{83C8B499-2B25-4B41-A89D-A0E93D5B4737}" name="Point 3" dataDxfId="764"/>
  </tableColumns>
  <tableStyleInfo name="TableStyleMedium2"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DD70B9D0-8A94-4F29-A03E-9DC0193DD31F}" name="표2_12202938475615" displayName="표2_12202938475615" ref="A3:D6" totalsRowShown="0" headerRowDxfId="763" dataDxfId="761" headerRowBorderDxfId="762" tableBorderDxfId="760" totalsRowBorderDxfId="759">
  <autoFilter ref="A3:D6" xr:uid="{00000000-0009-0000-0100-00000E000000}"/>
  <tableColumns count="4">
    <tableColumn id="1" xr3:uid="{41A2194E-F56B-45C0-9715-EA63F757BC07}" name="구분" dataDxfId="758"/>
    <tableColumn id="2" xr3:uid="{AE8BB9C6-A951-4D74-8FEF-9F5174E14FFC}" name="Point 1" dataDxfId="757"/>
    <tableColumn id="3" xr3:uid="{7BA7B584-EE8E-4C55-9CD8-8FCD0F247F7B}" name="Point 2" dataDxfId="756"/>
    <tableColumn id="4" xr3:uid="{C0FFC0A2-A1B0-4CC0-B35A-0A45F07D1C84}" name="Point 3" dataDxfId="755"/>
  </tableColumns>
  <tableStyleInfo name="TableStyleMedium2"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83886676-2E0C-4936-8D96-58955EE88753}" name="표2_1220293847561716" displayName="표2_1220293847561716" ref="A9:D12" totalsRowShown="0" headerRowDxfId="754" dataDxfId="752" headerRowBorderDxfId="753" tableBorderDxfId="751" totalsRowBorderDxfId="750">
  <autoFilter ref="A9:D12" xr:uid="{00000000-0009-0000-0100-00000F000000}"/>
  <tableColumns count="4">
    <tableColumn id="1" xr3:uid="{046181DD-9AFB-4021-B6F2-2DFF63A02590}" name="구분" dataDxfId="749"/>
    <tableColumn id="2" xr3:uid="{9BBB2F63-E7D7-466A-8A1A-0FAC9F820DE6}" name="Point 1" dataDxfId="748"/>
    <tableColumn id="3" xr3:uid="{BCA5FF8D-B914-4C02-84BA-2B95C06A66AA}" name="Point 2" dataDxfId="747"/>
    <tableColumn id="4" xr3:uid="{F9DE7A6C-0D45-405C-89C9-70ACBCDAC142}" name="Point 3" dataDxfId="746"/>
  </tableColumns>
  <tableStyleInfo name="TableStyleMedium2"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43C78669-3F2C-4851-AF45-E46E0C790F0E}" name="표2_1220293847561822" displayName="표2_1220293847561822" ref="A14:D17" totalsRowShown="0" headerRowDxfId="745" dataDxfId="743" headerRowBorderDxfId="744" tableBorderDxfId="742" totalsRowBorderDxfId="741">
  <autoFilter ref="A14:D17" xr:uid="{00000000-0009-0000-0100-000015000000}"/>
  <tableColumns count="4">
    <tableColumn id="1" xr3:uid="{C0FAD6E7-6BAD-4D5E-B2A4-142BDE1A9660}" name="구분" dataDxfId="740"/>
    <tableColumn id="2" xr3:uid="{3EEFEE80-748E-49E0-9E68-DE464A6323F1}" name="Point 1" dataDxfId="739"/>
    <tableColumn id="3" xr3:uid="{5A682C66-DF86-4B76-BFE1-ADC3B66348B1}" name="Point 2" dataDxfId="738"/>
    <tableColumn id="4" xr3:uid="{421096C7-4837-4058-BE21-CB6792E5E8B9}" name="Point 3" dataDxfId="737"/>
  </tableColumns>
  <tableStyleInfo name="TableStyleMedium2"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98CB13A9-327B-4A63-B064-4E1A1BB4F43B}" name="표2_1220293847561923" displayName="표2_1220293847561923" ref="A20:D23" totalsRowShown="0" headerRowDxfId="736" dataDxfId="734" headerRowBorderDxfId="735" tableBorderDxfId="733" totalsRowBorderDxfId="732">
  <autoFilter ref="A20:D23" xr:uid="{00000000-0009-0000-0100-000016000000}"/>
  <tableColumns count="4">
    <tableColumn id="1" xr3:uid="{D5CF5EA9-04DA-4D7A-A199-5ED7F275829E}" name="구분" dataDxfId="731"/>
    <tableColumn id="2" xr3:uid="{368654F4-2DD0-4487-81DF-068A59003A60}" name="Point 1" dataDxfId="730"/>
    <tableColumn id="3" xr3:uid="{266862A0-68BB-407C-B42D-0F542C7B2EDA}" name="Point 2" dataDxfId="729"/>
    <tableColumn id="4" xr3:uid="{2B2E24B5-9356-4B56-B724-977F1BA0536A}" name="Point 3" dataDxfId="728"/>
  </tableColumns>
  <tableStyleInfo name="TableStyleMedium2"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594ECB3A-5B78-453D-B186-9720236D5B48}" name="표2_1220293847562024" displayName="표2_1220293847562024" ref="A25:D28" totalsRowShown="0" headerRowDxfId="727" dataDxfId="725" headerRowBorderDxfId="726" tableBorderDxfId="724" totalsRowBorderDxfId="723">
  <autoFilter ref="A25:D28" xr:uid="{00000000-0009-0000-0100-000017000000}"/>
  <tableColumns count="4">
    <tableColumn id="1" xr3:uid="{F8F7B9E0-4900-4D33-BC3E-5C9ECB798184}" name="구분" dataDxfId="722"/>
    <tableColumn id="2" xr3:uid="{81939154-E109-4A81-8FC4-54CDEF6F8463}" name="Point 1" dataDxfId="721"/>
    <tableColumn id="3" xr3:uid="{2D166633-2BE6-448C-8D60-5C049213582E}" name="Point 2" dataDxfId="720"/>
    <tableColumn id="4" xr3:uid="{66C26BD6-2034-4C48-B83D-383F1D10B8DD}" name="Point 3" dataDxfId="719"/>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2" xr:uid="{02EBA2EC-46FD-4DA9-BF04-5C9DEDCC15C9}" name="표2_41123192837465514315567" displayName="표2_41123192837465514315567" ref="F23:I24" totalsRowShown="0" headerRowDxfId="61" headerRowBorderDxfId="59" tableBorderDxfId="60" totalsRowBorderDxfId="58">
  <autoFilter ref="F23:I24" xr:uid="{CD640C66-D8B7-4895-80BF-3D8E71376E55}"/>
  <tableColumns count="4">
    <tableColumn id="1" xr3:uid="{D2EF657F-98CF-485E-BDA2-32B33BDE3BD4}" name="구분" dataDxfId="57"/>
    <tableColumn id="2" xr3:uid="{00F4D92C-4BBD-4534-8007-7F3AE3BA36CF}" name="Point 1" dataDxfId="56"/>
    <tableColumn id="3" xr3:uid="{8F42B161-A494-4698-92D5-21C5938444C3}" name="Point 2" dataDxfId="55"/>
    <tableColumn id="4" xr3:uid="{FAD3BB7D-61B5-4429-9933-3F1445409F8A}" name="Point 3" dataDxfId="54"/>
  </tableColumns>
  <tableStyleInfo name="TableStyleMedium2"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B7FE6744-8B6E-465F-99DD-AD054CB3DB43}" name="표2_1220293847562125" displayName="표2_1220293847562125" ref="A31:D34" totalsRowShown="0" headerRowDxfId="718" dataDxfId="716" headerRowBorderDxfId="717" tableBorderDxfId="715" totalsRowBorderDxfId="714">
  <autoFilter ref="A31:D34" xr:uid="{00000000-0009-0000-0100-000018000000}"/>
  <tableColumns count="4">
    <tableColumn id="1" xr3:uid="{20F67B36-69EA-4243-B1AF-108902530A21}" name="구분" dataDxfId="713"/>
    <tableColumn id="2" xr3:uid="{57B7F941-C1A9-40F5-910B-D0D6D98CC70D}" name="Point 1" dataDxfId="712"/>
    <tableColumn id="3" xr3:uid="{776C6684-252B-4AC2-B969-03A233AD2B63}" name="Point 2" dataDxfId="711"/>
    <tableColumn id="4" xr3:uid="{896FBB60-5D02-47C2-A284-1499C95ED80A}" name="Point 3" dataDxfId="710"/>
  </tableColumns>
  <tableStyleInfo name="TableStyleMedium2"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9E248931-205E-42EA-8854-9BA2E7BF976A}" name="표5_52332415058" displayName="표5_52332415058" ref="F3:I4" totalsRowShown="0" headerRowDxfId="709" dataDxfId="707" headerRowBorderDxfId="708" tableBorderDxfId="706" totalsRowBorderDxfId="705">
  <autoFilter ref="F3:I4" xr:uid="{00000000-0009-0000-0100-000005000000}"/>
  <tableColumns count="4">
    <tableColumn id="1" xr3:uid="{F6668454-B1E6-490D-A786-C781AFC4E0F1}" name="구분" dataDxfId="704"/>
    <tableColumn id="2" xr3:uid="{2A6A332A-95AF-4F67-9F16-FD9A776D5F84}" name="Point 1" dataDxfId="703"/>
    <tableColumn id="3" xr3:uid="{D38BF82E-599D-464D-81AB-400DBED734C8}" name="Point 2" dataDxfId="702"/>
    <tableColumn id="4" xr3:uid="{2CF81702-156E-446D-B467-CBD4A2DEAD9C}" name="Point 3" dataDxfId="701"/>
  </tableColumns>
  <tableStyleInfo name="TableStyleMedium2"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2D486B79-C1FE-4B79-912C-E34B9631392D}" name="표5_792433425159" displayName="표5_792433425159" ref="F7:I8" totalsRowShown="0" headerRowDxfId="700" headerRowBorderDxfId="699" tableBorderDxfId="698" totalsRowBorderDxfId="697">
  <autoFilter ref="F7:I8" xr:uid="{00000000-0009-0000-0100-000006000000}"/>
  <tableColumns count="4">
    <tableColumn id="1" xr3:uid="{D84F12D2-2B7C-49ED-934D-E7C0B05DBF1C}" name="구분" dataDxfId="696"/>
    <tableColumn id="2" xr3:uid="{82E5F2EA-D1DE-47F1-BF02-4CBF68C27FB2}" name="Point 1" dataDxfId="695"/>
    <tableColumn id="3" xr3:uid="{6E7105EB-51A5-4C53-9AC4-16B3B215039A}" name="Point 2" dataDxfId="694"/>
    <tableColumn id="4" xr3:uid="{9C5D5902-297F-4BED-AED8-D6EBC0E47BC4}" name="Point 3" dataDxfId="693"/>
  </tableColumns>
  <tableStyleInfo name="TableStyleMedium2"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E4A9B60F-8BE9-4A2A-8EE1-F5E4FFA57458}" name="표5_7810152534435260" displayName="표5_7810152534435260" ref="F15:I16" totalsRowShown="0" headerRowDxfId="692" headerRowBorderDxfId="691" tableBorderDxfId="690" totalsRowBorderDxfId="689">
  <autoFilter ref="F15:I16" xr:uid="{00000000-0009-0000-0100-000007000000}"/>
  <tableColumns count="4">
    <tableColumn id="1" xr3:uid="{1FB20193-4685-4E2E-8641-0A854A1A68A0}" name="구분" dataDxfId="688"/>
    <tableColumn id="2" xr3:uid="{ED6C05F4-4C55-47D7-B05E-9E983E59FF37}" name="Point 1" dataDxfId="687"/>
    <tableColumn id="3" xr3:uid="{B78C1EFD-251F-4D71-BB9E-F043CBF819D7}" name="Point 2" dataDxfId="686"/>
    <tableColumn id="4" xr3:uid="{A6A755F1-1E2B-4C25-AD7E-D44F00BF9E6F}" name="Point 3" dataDxfId="685"/>
  </tableColumns>
  <tableStyleInfo name="TableStyleMedium2"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0CF1DBFE-D96E-49C6-B8F5-1707858B0FC0}" name="표5_78162635445361" displayName="표5_78162635445361" ref="F11:I12" totalsRowShown="0" headerRowDxfId="684" headerRowBorderDxfId="683" tableBorderDxfId="682" totalsRowBorderDxfId="681">
  <autoFilter ref="F11:I12" xr:uid="{00000000-0009-0000-0100-000008000000}"/>
  <tableColumns count="4">
    <tableColumn id="1" xr3:uid="{9327F115-8FE6-47D1-A78D-9FB2A1B9EE40}" name="구분" dataDxfId="680"/>
    <tableColumn id="2" xr3:uid="{F8A6E435-F271-4856-BE0B-6561E12A2249}" name="Point 1" dataDxfId="679"/>
    <tableColumn id="3" xr3:uid="{43A16EB8-F945-4A08-841E-387DC1A7AB08}" name="Point 2" dataDxfId="678"/>
    <tableColumn id="4" xr3:uid="{57600198-16AB-4C10-AB3A-4134ECF01C60}" name="Point 3" dataDxfId="677"/>
  </tableColumns>
  <tableStyleInfo name="TableStyleMedium2"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14FBA925-2AA0-4246-8B82-156B8B27A37E}" name="표2_4112172736455462" displayName="표2_4112172736455462" ref="F19:I20" totalsRowShown="0" headerRowDxfId="676" headerRowBorderDxfId="675" tableBorderDxfId="674" totalsRowBorderDxfId="673">
  <autoFilter ref="F19:I20" xr:uid="{00000000-0009-0000-0100-000009000000}"/>
  <tableColumns count="4">
    <tableColumn id="1" xr3:uid="{CB730AD6-FB54-476E-B04E-0F6517186320}" name="구분" dataDxfId="672"/>
    <tableColumn id="2" xr3:uid="{388FFF52-EC03-4F56-9B97-C343EEAED25B}" name="Point 1" dataDxfId="671"/>
    <tableColumn id="3" xr3:uid="{41FC139D-6D4B-4C51-8515-03FDC1CB14B1}" name="Point 2" dataDxfId="670"/>
    <tableColumn id="4" xr3:uid="{B05B6636-B89B-4743-875A-E6C94BDCBCAD}" name="Point 3" dataDxfId="669"/>
  </tableColumns>
  <tableStyleInfo name="TableStyleMedium2"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97B8C261-7F80-430D-9D20-132E21D9E188}" name="표2_41123192837465563" displayName="표2_41123192837465563" ref="F23:I24" totalsRowShown="0" headerRowDxfId="668" headerRowBorderDxfId="667" tableBorderDxfId="666" totalsRowBorderDxfId="665">
  <autoFilter ref="F23:I24" xr:uid="{00000000-0009-0000-0100-00000A000000}"/>
  <tableColumns count="4">
    <tableColumn id="1" xr3:uid="{C5206373-5AFF-46E4-8A08-D1150A27D95E}" name="구분" dataDxfId="664"/>
    <tableColumn id="2" xr3:uid="{A2C3DA17-043E-4F11-9101-F323C1E7A599}" name="Point 1" dataDxfId="663"/>
    <tableColumn id="3" xr3:uid="{B138D38C-C137-4645-BF02-8C62833F10DB}" name="Point 2" dataDxfId="662"/>
    <tableColumn id="4" xr3:uid="{D6686C01-1A4E-40C7-BC72-517CB080D6FF}" name="Point 3" dataDxfId="661"/>
  </tableColumns>
  <tableStyleInfo name="TableStyleMedium2"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5C1E0DDD-FF84-433A-8993-580DCA6A5C16}" name="표2_12202938475664" displayName="표2_12202938475664" ref="A3:D6" totalsRowShown="0" headerRowDxfId="660" dataDxfId="658" headerRowBorderDxfId="659" tableBorderDxfId="657" totalsRowBorderDxfId="656">
  <autoFilter ref="A3:D6" xr:uid="{00000000-0009-0000-0100-00000B000000}"/>
  <tableColumns count="4">
    <tableColumn id="1" xr3:uid="{18F544A8-0F74-4E71-B1D3-F16E664894E1}" name="구분" dataDxfId="655"/>
    <tableColumn id="2" xr3:uid="{A36A9D2C-24F3-4E3E-8325-272AF13187D4}" name="Point 1" dataDxfId="654"/>
    <tableColumn id="3" xr3:uid="{2865F12F-4DEF-410D-B71E-CA490CB9D061}" name="Point 2" dataDxfId="653"/>
    <tableColumn id="4" xr3:uid="{3C411C70-2E7E-4FDD-A4C8-DF2CEBC8AC7D}" name="Point 3" dataDxfId="652"/>
  </tableColumns>
  <tableStyleInfo name="TableStyleMedium2"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D347DFD2-2892-46DA-AA12-29A179BF30F6}" name="표2_12202938475617" displayName="표2_12202938475617" ref="A9:D12" totalsRowShown="0" headerRowDxfId="651" dataDxfId="649" headerRowBorderDxfId="650" tableBorderDxfId="648" totalsRowBorderDxfId="647">
  <autoFilter ref="A9:D12" xr:uid="{00000000-0009-0000-0100-000010000000}"/>
  <tableColumns count="4">
    <tableColumn id="1" xr3:uid="{44D0D1C5-04F4-4F2A-A111-1E4E548F8E42}" name="구분" dataDxfId="646"/>
    <tableColumn id="2" xr3:uid="{CA669822-BB4D-4D67-8613-620042F6B3F5}" name="Point 1" dataDxfId="645"/>
    <tableColumn id="3" xr3:uid="{DBBDF486-28B7-4C23-B204-1C2EB31EB1EC}" name="Point 2" dataDxfId="644"/>
    <tableColumn id="4" xr3:uid="{87B86161-902C-4F74-9042-5BC49DB7EBE9}" name="Point 3" dataDxfId="643"/>
  </tableColumns>
  <tableStyleInfo name="TableStyleMedium2"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C7C0770D-B944-40B9-8AD7-E97CBD4DE10C}" name="표2_12202938475618" displayName="표2_12202938475618" ref="A14:D17" totalsRowShown="0" headerRowDxfId="642" dataDxfId="640" headerRowBorderDxfId="641" tableBorderDxfId="639" totalsRowBorderDxfId="638">
  <autoFilter ref="A14:D17" xr:uid="{00000000-0009-0000-0100-000011000000}"/>
  <tableColumns count="4">
    <tableColumn id="1" xr3:uid="{FD7F9685-95AB-48A8-A22A-528FECD58C06}" name="구분" dataDxfId="637"/>
    <tableColumn id="2" xr3:uid="{A294EF82-75C0-4C72-B8A9-E3E7EE8E243D}" name="Point 1" dataDxfId="636"/>
    <tableColumn id="3" xr3:uid="{E77E3AF3-67AE-4F87-A188-29E529C0FDC3}" name="Point 2" dataDxfId="635"/>
    <tableColumn id="4" xr3:uid="{60E1D30F-8035-450C-B791-C0206066A480}" name="Point 3" dataDxfId="634"/>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3" xr:uid="{044EE82A-3A87-49E4-B935-376C9FB1DF1A}" name="표2_12202938475615325668" displayName="표2_12202938475615325668" ref="A3:D6" totalsRowShown="0" headerRowDxfId="53" dataDxfId="52" headerRowBorderDxfId="50" tableBorderDxfId="51" totalsRowBorderDxfId="49">
  <autoFilter ref="A3:D6" xr:uid="{95DAC3B1-C049-45E9-8ED2-602D3953B34A}"/>
  <tableColumns count="4">
    <tableColumn id="1" xr3:uid="{7BEB8A1D-663A-4BA3-903F-B93D3E5D6E3D}" name="구분" dataDxfId="48"/>
    <tableColumn id="2" xr3:uid="{4FA85886-4443-4A27-ABF0-95004757A0DA}" name="Point 1" dataDxfId="47"/>
    <tableColumn id="3" xr3:uid="{377B2BD7-9878-43E4-96BA-31962F35FA4B}" name="Point 2" dataDxfId="46"/>
    <tableColumn id="4" xr3:uid="{D842FBF4-3C2D-4F07-93B0-651F1A0C46E3}" name="Point 3" dataDxfId="45"/>
  </tableColumns>
  <tableStyleInfo name="TableStyleMedium2"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8A31BBCD-6728-4B7D-AE55-00B4F4CB8EF9}" name="표2_12202938475619" displayName="표2_12202938475619" ref="A20:D23" totalsRowShown="0" headerRowDxfId="633" dataDxfId="631" headerRowBorderDxfId="632" tableBorderDxfId="630" totalsRowBorderDxfId="629">
  <autoFilter ref="A20:D23" xr:uid="{00000000-0009-0000-0100-000012000000}"/>
  <tableColumns count="4">
    <tableColumn id="1" xr3:uid="{DBFF8CE1-1535-4DF6-83FA-53743F626CA8}" name="구분" dataDxfId="628"/>
    <tableColumn id="2" xr3:uid="{F7352995-9F6F-4276-9A60-A5C25EB87454}" name="Point 1" dataDxfId="627"/>
    <tableColumn id="3" xr3:uid="{325EC0FD-A964-4CCA-9CF6-22204A3B48DC}" name="Point 2" dataDxfId="626"/>
    <tableColumn id="4" xr3:uid="{B8AFA504-359A-4DB7-BC6B-C251664ECBB9}" name="Point 3" dataDxfId="625"/>
  </tableColumns>
  <tableStyleInfo name="TableStyleMedium2"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F1FC6D3D-8668-4FFA-A2C2-5EF914989E40}" name="표2_12202938475620" displayName="표2_12202938475620" ref="A25:D28" totalsRowShown="0" headerRowDxfId="624" dataDxfId="622" headerRowBorderDxfId="623" tableBorderDxfId="621" totalsRowBorderDxfId="620">
  <autoFilter ref="A25:D28" xr:uid="{00000000-0009-0000-0100-000013000000}"/>
  <tableColumns count="4">
    <tableColumn id="1" xr3:uid="{695288CC-A1EF-431D-8866-7BF85356E28B}" name="구분" dataDxfId="619"/>
    <tableColumn id="2" xr3:uid="{7518EA72-2568-46A1-890A-CF36EA7B84CF}" name="Point 1" dataDxfId="618"/>
    <tableColumn id="3" xr3:uid="{5351EF41-1D39-40EA-85B7-85808BE6CE32}" name="Point 2" dataDxfId="617"/>
    <tableColumn id="4" xr3:uid="{49336FC7-249F-4D07-A73A-322E54D07219}" name="Point 3" dataDxfId="616"/>
  </tableColumns>
  <tableStyleInfo name="TableStyleMedium2"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47C3785C-A11B-469D-AABE-00D87ECFCA94}" name="표2_12202938475621" displayName="표2_12202938475621" ref="A31:D34" totalsRowShown="0" headerRowDxfId="615" dataDxfId="613" headerRowBorderDxfId="614" tableBorderDxfId="612" totalsRowBorderDxfId="611">
  <autoFilter ref="A31:D34" xr:uid="{00000000-0009-0000-0100-000014000000}"/>
  <tableColumns count="4">
    <tableColumn id="1" xr3:uid="{C85DFDC4-B152-495D-AE58-F27F6150D55E}" name="구분" dataDxfId="610"/>
    <tableColumn id="2" xr3:uid="{A7BD4A02-13FD-40A6-A4D0-4C34824AE77F}" name="Point 1" dataDxfId="609"/>
    <tableColumn id="3" xr3:uid="{8560D065-54BF-49DD-B020-1613BDF4DA7D}" name="Point 2" dataDxfId="608"/>
    <tableColumn id="4" xr3:uid="{F188D048-4ADB-45DF-94C7-BE60CF059BE8}" name="Point 3" dataDxfId="607"/>
  </tableColumns>
  <tableStyleInfo name="TableStyleMedium2" showFirstColumn="0"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277391A9-F393-4C5F-B5AF-ADB0616363E3}" name="표2_121314421314049" displayName="표2_121314421314049" ref="A14:D17" totalsRowShown="0" headerRowDxfId="606" dataDxfId="604" headerRowBorderDxfId="605" tableBorderDxfId="603" totalsRowBorderDxfId="602">
  <autoFilter ref="A14:D17" xr:uid="{00000000-0009-0000-0100-000030000000}"/>
  <tableColumns count="4">
    <tableColumn id="1" xr3:uid="{0D44FB05-0961-4B51-A884-EEE920985CDC}" name="구분" dataDxfId="601"/>
    <tableColumn id="2" xr3:uid="{EEA7E0DD-0AB5-4220-B124-639BE71E2533}" name="Point 1" dataDxfId="600"/>
    <tableColumn id="3" xr3:uid="{03B04B55-82AF-4D71-9F15-E8F1FD8CD96D}" name="Point 2" dataDxfId="599"/>
    <tableColumn id="4" xr3:uid="{D25FCD2D-683B-412E-8121-AFA70AC70AED}" name="Point 3" dataDxfId="598"/>
  </tableColumns>
  <tableStyleInfo name="TableStyleMedium2" showFirstColumn="0"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ADD814A2-B3C7-43AA-A960-8AE5108DEC81}" name="표5_523324150" displayName="표5_523324150" ref="F3:I4" totalsRowShown="0" headerRowDxfId="597" dataDxfId="595" headerRowBorderDxfId="596" tableBorderDxfId="594" totalsRowBorderDxfId="593">
  <autoFilter ref="F3:I4" xr:uid="{00000000-0009-0000-0100-000031000000}"/>
  <tableColumns count="4">
    <tableColumn id="1" xr3:uid="{570E980E-E7B0-41D5-B830-364EFA3309BE}" name="구분" dataDxfId="592"/>
    <tableColumn id="2" xr3:uid="{359B16BB-C461-4EA2-A2A9-AC88876C4351}" name="Point 1" dataDxfId="591"/>
    <tableColumn id="3" xr3:uid="{286F0BC9-F244-4029-9BF0-2B8E38E65587}" name="Point 2" dataDxfId="590"/>
    <tableColumn id="4" xr3:uid="{E67DEABC-6FB1-492B-A9E8-599D01A2F2AC}" name="Point 3" dataDxfId="589"/>
  </tableColumns>
  <tableStyleInfo name="TableStyleMedium2" showFirstColumn="0"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7E49C3B9-D4E9-48F7-A41F-2501ADF24266}" name="표5_7924334251" displayName="표5_7924334251" ref="F7:I8" totalsRowShown="0" headerRowDxfId="588" headerRowBorderDxfId="587" tableBorderDxfId="586" totalsRowBorderDxfId="585">
  <autoFilter ref="F7:I8" xr:uid="{00000000-0009-0000-0100-000032000000}"/>
  <tableColumns count="4">
    <tableColumn id="1" xr3:uid="{D1CA7380-2351-4467-A344-D626C33FD461}" name="구분" dataDxfId="584"/>
    <tableColumn id="2" xr3:uid="{2B2BD9B9-C49A-4014-B9AD-5DFF8894129E}" name="Point 1" dataDxfId="583"/>
    <tableColumn id="3" xr3:uid="{DAC4044A-E667-4EF5-9086-98CFF2528FC5}" name="Point 2" dataDxfId="582"/>
    <tableColumn id="4" xr3:uid="{BA834BBB-501E-437C-A504-9ABC87545ED6}" name="Point 3" dataDxfId="581"/>
  </tableColumns>
  <tableStyleInfo name="TableStyleMedium2" showFirstColumn="0"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EEC2F05D-9247-4A0E-909A-330495200992}" name="표5_78101525344352" displayName="표5_78101525344352" ref="F15:I16" totalsRowShown="0" headerRowDxfId="580" headerRowBorderDxfId="579" tableBorderDxfId="578" totalsRowBorderDxfId="577">
  <autoFilter ref="F15:I16" xr:uid="{00000000-0009-0000-0100-000033000000}"/>
  <tableColumns count="4">
    <tableColumn id="1" xr3:uid="{D1593E8D-3F9D-4CE5-A2FF-412C6581690D}" name="구분" dataDxfId="576"/>
    <tableColumn id="2" xr3:uid="{D0A60467-F007-4780-8415-95984347E021}" name="Point 1" dataDxfId="575"/>
    <tableColumn id="3" xr3:uid="{53DCC047-31CD-4F94-AC61-A6049DBB9420}" name="Point 2" dataDxfId="574"/>
    <tableColumn id="4" xr3:uid="{5F0D2E1D-DF1F-4F03-850A-9880DD302C10}" name="Point 3" dataDxfId="573"/>
  </tableColumns>
  <tableStyleInfo name="TableStyleMedium2" showFirstColumn="0"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399F6AF7-6452-41B7-8388-C42EEF4DD227}" name="표5_781626354453" displayName="표5_781626354453" ref="F11:I12" totalsRowShown="0" headerRowDxfId="572" headerRowBorderDxfId="571" tableBorderDxfId="570" totalsRowBorderDxfId="569">
  <autoFilter ref="F11:I12" xr:uid="{00000000-0009-0000-0100-000034000000}"/>
  <tableColumns count="4">
    <tableColumn id="1" xr3:uid="{3766080E-845B-4168-A521-F007A5887F08}" name="구분" dataDxfId="568"/>
    <tableColumn id="2" xr3:uid="{9F66AF25-D99C-4CF2-A9B6-4D0245659E9D}" name="Point 1" dataDxfId="567"/>
    <tableColumn id="3" xr3:uid="{9550A805-D3CC-4864-AAD2-BD2910AEAEC7}" name="Point 2" dataDxfId="566"/>
    <tableColumn id="4" xr3:uid="{2A0A9CD0-F66E-4851-875A-D4818F5CB4E4}" name="Point 3" dataDxfId="565"/>
  </tableColumns>
  <tableStyleInfo name="TableStyleMedium2" showFirstColumn="0" showLastColumn="0"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5D09E00F-CB41-45EC-8BE7-4199D3A3A3E0}" name="표2_41121727364554" displayName="표2_41121727364554" ref="F19:I20" totalsRowShown="0" headerRowDxfId="564" headerRowBorderDxfId="563" tableBorderDxfId="562" totalsRowBorderDxfId="561">
  <autoFilter ref="F19:I20" xr:uid="{00000000-0009-0000-0100-000035000000}"/>
  <tableColumns count="4">
    <tableColumn id="1" xr3:uid="{3E1BBFC5-BB77-4AE0-A6E9-4437CA117BFB}" name="구분" dataDxfId="560"/>
    <tableColumn id="2" xr3:uid="{D14B1073-52E5-493F-82D5-168BD95298B9}" name="Point 1" dataDxfId="559"/>
    <tableColumn id="3" xr3:uid="{EE13B58E-9464-4793-A800-DC621A7D5816}" name="Point 2" dataDxfId="558"/>
    <tableColumn id="4" xr3:uid="{87B0011E-CB2A-45E1-A3AE-05A371F60021}" name="Point 3" dataDxfId="557"/>
  </tableColumns>
  <tableStyleInfo name="TableStyleMedium2" showFirstColumn="0" showLastColumn="0"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D4184408-BD79-456F-A61C-D7DA9970683F}" name="표2_411231928374655" displayName="표2_411231928374655" ref="F23:I24" totalsRowShown="0" headerRowDxfId="556" headerRowBorderDxfId="555" tableBorderDxfId="554" totalsRowBorderDxfId="553">
  <autoFilter ref="F23:I24" xr:uid="{00000000-0009-0000-0100-000036000000}"/>
  <tableColumns count="4">
    <tableColumn id="1" xr3:uid="{3B81857C-14D9-48F5-9CC8-4F60FC165C09}" name="구분" dataDxfId="552"/>
    <tableColumn id="2" xr3:uid="{5DE6894F-2D7D-4558-97D2-3217AAB89AB0}" name="Point 1" dataDxfId="551"/>
    <tableColumn id="3" xr3:uid="{5E28E01C-73C3-4673-803C-822B3B439CA7}" name="Point 2" dataDxfId="550"/>
    <tableColumn id="4" xr3:uid="{A4DDA9CF-A091-42DA-BCFC-851DBF4E39DF}" name="Point 3" dataDxfId="549"/>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4" xr:uid="{A7B06B94-4C20-4DAD-8C35-21549471067E}" name="표2_1220293847561716335769" displayName="표2_1220293847561716335769" ref="A9:D12" totalsRowShown="0" headerRowDxfId="44" dataDxfId="43" headerRowBorderDxfId="41" tableBorderDxfId="42" totalsRowBorderDxfId="40">
  <autoFilter ref="A9:D12" xr:uid="{B9A67BF9-CB28-45AE-B231-4D9AC8BBBFDA}"/>
  <tableColumns count="4">
    <tableColumn id="1" xr3:uid="{C1047ED1-2434-467D-9410-B36699F0EFC5}" name="구분" dataDxfId="39"/>
    <tableColumn id="2" xr3:uid="{C66F33C3-69EC-4EDE-B1C3-C53A8901F6C2}" name="Point 1" dataDxfId="38"/>
    <tableColumn id="3" xr3:uid="{9EDED875-3FF1-4BDC-ACF9-E86E5626D209}" name="Point 2" dataDxfId="37"/>
    <tableColumn id="4" xr3:uid="{5A0B7723-B3C9-4611-B366-4C064B37705D}" name="Point 3" dataDxfId="36"/>
  </tableColumns>
  <tableStyleInfo name="TableStyleMedium2" showFirstColumn="0" showLastColumn="0" showRowStripes="1"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9235558C-E06C-4CAF-8D5F-7BE284AACEA7}" name="표2_122029384756" displayName="표2_122029384756" ref="A3:D6" totalsRowShown="0" headerRowDxfId="548" dataDxfId="546" headerRowBorderDxfId="547" tableBorderDxfId="545" totalsRowBorderDxfId="544">
  <autoFilter ref="A3:D6" xr:uid="{00000000-0009-0000-0100-000037000000}"/>
  <tableColumns count="4">
    <tableColumn id="1" xr3:uid="{65E044D1-694B-457E-A12E-F2FFB1FEB2B7}" name="구분" dataDxfId="543"/>
    <tableColumn id="2" xr3:uid="{6687D0B8-98B5-406B-97D3-63DB53A36840}" name="Point 1" dataDxfId="542"/>
    <tableColumn id="3" xr3:uid="{EFF4BE7F-DA13-452F-BC54-BD5158F719A5}" name="Point 2" dataDxfId="541"/>
    <tableColumn id="4" xr3:uid="{DB5FC3EB-9C04-4B8A-A77C-96111F0B79BF}" name="Point 3" dataDxfId="540"/>
  </tableColumns>
  <tableStyleInfo name="TableStyleMedium2" showFirstColumn="0" showLastColumn="0" showRowStripes="1" showColumnStripes="0"/>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3DC04D07-031A-4BF8-8F70-E32E2DECBADD}" name="표2_411212230394857" displayName="표2_411212230394857" ref="A31:D34" totalsRowShown="0" headerRowDxfId="539" headerRowBorderDxfId="538" tableBorderDxfId="537" totalsRowBorderDxfId="536">
  <autoFilter ref="A31:D34" xr:uid="{00000000-0009-0000-0100-000038000000}"/>
  <tableColumns count="4">
    <tableColumn id="1" xr3:uid="{003BF3C3-5823-4008-A9F6-FB4A01CFF525}" name="구분" dataDxfId="535"/>
    <tableColumn id="2" xr3:uid="{171CAB3A-274C-4139-BDBF-741500E4C779}" name="Point 1" dataDxfId="534"/>
    <tableColumn id="3" xr3:uid="{0F298C43-D59C-4A74-8980-AF508FFC2DDA}" name="Point 2" dataDxfId="533"/>
    <tableColumn id="4" xr3:uid="{B5DE6D1D-9C9F-4B15-B16B-F39F43407E47}" name="Point 3" dataDxfId="532"/>
  </tableColumns>
  <tableStyleInfo name="TableStyleMedium2" showFirstColumn="0" showLastColumn="0" showRowStripes="1" showColumnStripes="0"/>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D8AE5E4F-A73C-49D0-8AA8-FD1C31ECBEBD}" name="표2_1213144213140" displayName="표2_1213144213140" ref="A14:D17" totalsRowShown="0" headerRowDxfId="531" dataDxfId="529" headerRowBorderDxfId="530" tableBorderDxfId="528" totalsRowBorderDxfId="527">
  <autoFilter ref="A14:D17" xr:uid="{00000000-0009-0000-0100-000027000000}"/>
  <tableColumns count="4">
    <tableColumn id="1" xr3:uid="{8A9963C8-AD09-497A-81A7-35C077682E86}" name="구분" dataDxfId="526"/>
    <tableColumn id="2" xr3:uid="{F1174937-EC2E-450F-A13D-36420B4B29AE}" name="Point 1" dataDxfId="525"/>
    <tableColumn id="3" xr3:uid="{7F17B828-57C6-49A7-AFC1-B9F9CA2BADF6}" name="Point 2" dataDxfId="524"/>
    <tableColumn id="4" xr3:uid="{0C2451DE-3D26-4D4B-8307-02318B3DD994}" name="Point 3" dataDxfId="523"/>
  </tableColumns>
  <tableStyleInfo name="TableStyleMedium2" showFirstColumn="0" showLastColumn="0" showRowStripes="1" showColumnStripes="0"/>
</table>
</file>

<file path=xl/tables/table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41CD2F11-3A19-42A5-9757-51CF1D64A8CD}" name="표5_5233241" displayName="표5_5233241" ref="F3:I4" totalsRowShown="0" headerRowDxfId="522" dataDxfId="520" headerRowBorderDxfId="521" tableBorderDxfId="519" totalsRowBorderDxfId="518">
  <autoFilter ref="F3:I4" xr:uid="{00000000-0009-0000-0100-000028000000}"/>
  <tableColumns count="4">
    <tableColumn id="1" xr3:uid="{546C4205-14A4-43CD-BFBE-6285CE628F89}" name="구분" dataDxfId="517"/>
    <tableColumn id="2" xr3:uid="{9A89006F-01E4-4E6B-87C3-C93A94632181}" name="Point 1" dataDxfId="516"/>
    <tableColumn id="3" xr3:uid="{A4220A75-C701-405C-B607-7205F60B6B12}" name="Point 2" dataDxfId="515"/>
    <tableColumn id="4" xr3:uid="{93673816-1CE7-4268-8C85-46A7F1134809}" name="Point 3" dataDxfId="514"/>
  </tableColumns>
  <tableStyleInfo name="TableStyleMedium2" showFirstColumn="0" showLastColumn="0" showRowStripes="1" showColumnStripes="0"/>
</table>
</file>

<file path=xl/tables/table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210DD8EB-3D49-4A3B-944D-CFCE515B5EF0}" name="표5_79243342" displayName="표5_79243342" ref="F7:I8" totalsRowShown="0" headerRowDxfId="513" headerRowBorderDxfId="512" tableBorderDxfId="511" totalsRowBorderDxfId="510">
  <autoFilter ref="F7:I8" xr:uid="{00000000-0009-0000-0100-000029000000}"/>
  <tableColumns count="4">
    <tableColumn id="1" xr3:uid="{46E019AC-3D51-4D36-B61C-3455EE12132B}" name="구분" dataDxfId="509"/>
    <tableColumn id="2" xr3:uid="{13D9EF0B-2A49-4806-AC6C-CA0CF6C6EB69}" name="Point 1" dataDxfId="508"/>
    <tableColumn id="3" xr3:uid="{5D1235F2-2DDE-4185-860C-1B4A1B731735}" name="Point 2" dataDxfId="507"/>
    <tableColumn id="4" xr3:uid="{A054100A-30F6-44B5-B777-AB855E92FC82}" name="Point 3" dataDxfId="506"/>
  </tableColumns>
  <tableStyleInfo name="TableStyleMedium2" showFirstColumn="0" showLastColumn="0" showRowStripes="1" showColumnStripes="0"/>
</table>
</file>

<file path=xl/tables/table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EA0C7CFC-32F1-4889-A6CE-C460094E9797}" name="표5_781015253443" displayName="표5_781015253443" ref="F15:I16" totalsRowShown="0" headerRowDxfId="505" headerRowBorderDxfId="504" tableBorderDxfId="503" totalsRowBorderDxfId="502">
  <autoFilter ref="F15:I16" xr:uid="{00000000-0009-0000-0100-00002A000000}"/>
  <tableColumns count="4">
    <tableColumn id="1" xr3:uid="{C8FD3DFD-611D-4A4D-A07C-2299F8125FF7}" name="구분" dataDxfId="501"/>
    <tableColumn id="2" xr3:uid="{DA0FBDBB-4B38-4953-AA75-A126E54E8371}" name="Point 1" dataDxfId="500"/>
    <tableColumn id="3" xr3:uid="{AD62A780-1A93-4767-823C-86DECBE81B49}" name="Point 2" dataDxfId="499"/>
    <tableColumn id="4" xr3:uid="{049846DC-44C8-4F72-ACEE-0979F6CCC8A2}" name="Point 3" dataDxfId="498"/>
  </tableColumns>
  <tableStyleInfo name="TableStyleMedium2" showFirstColumn="0" showLastColumn="0" showRowStripes="1" showColumnStripes="0"/>
</table>
</file>

<file path=xl/tables/table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8056EC40-B311-448D-BCC8-493905AC96D1}" name="표5_7816263544" displayName="표5_7816263544" ref="F11:I12" totalsRowShown="0" headerRowDxfId="497" headerRowBorderDxfId="496" tableBorderDxfId="495" totalsRowBorderDxfId="494">
  <autoFilter ref="F11:I12" xr:uid="{00000000-0009-0000-0100-00002B000000}"/>
  <tableColumns count="4">
    <tableColumn id="1" xr3:uid="{68D6C360-B0E4-459A-B10C-20F022082B13}" name="구분" dataDxfId="493"/>
    <tableColumn id="2" xr3:uid="{55A495F5-234D-4D08-98C8-7274AD233199}" name="Point 1" dataDxfId="492"/>
    <tableColumn id="3" xr3:uid="{DEE42836-25C6-4035-AE34-ACE6CD748F4A}" name="Point 2" dataDxfId="491"/>
    <tableColumn id="4" xr3:uid="{D545939D-60C5-4067-BBBF-C7271EF696D0}" name="Point 3" dataDxfId="490"/>
  </tableColumns>
  <tableStyleInfo name="TableStyleMedium2" showFirstColumn="0" showLastColumn="0" showRowStripes="1" showColumnStripes="0"/>
</table>
</file>

<file path=xl/tables/table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F22958DC-B949-4619-AEC6-1FED87779D61}" name="표2_411217273645" displayName="표2_411217273645" ref="F19:I20" totalsRowShown="0" headerRowDxfId="489" headerRowBorderDxfId="488" tableBorderDxfId="487" totalsRowBorderDxfId="486">
  <autoFilter ref="F19:I20" xr:uid="{00000000-0009-0000-0100-00002C000000}"/>
  <tableColumns count="4">
    <tableColumn id="1" xr3:uid="{A63A9013-59EC-4FAE-BF44-A88DAFAC3D1B}" name="구분" dataDxfId="485"/>
    <tableColumn id="2" xr3:uid="{2E1E24FD-CD3E-4689-BF05-EFDC48D067DF}" name="Point 1" dataDxfId="484"/>
    <tableColumn id="3" xr3:uid="{9E34FC36-7142-4D42-B7C5-B4FFBC707E7F}" name="Point 2" dataDxfId="483"/>
    <tableColumn id="4" xr3:uid="{C66559BA-ABFC-4A74-89B7-030294CEE363}" name="Point 3" dataDxfId="482"/>
  </tableColumns>
  <tableStyleInfo name="TableStyleMedium2" showFirstColumn="0" showLastColumn="0" showRowStripes="1" showColumnStripes="0"/>
</table>
</file>

<file path=xl/tables/table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CB7DF989-C6D3-4B71-BF6F-9AB2C0C24967}" name="표2_4112319283746" displayName="표2_4112319283746" ref="F23:I24" totalsRowShown="0" headerRowDxfId="481" headerRowBorderDxfId="480" tableBorderDxfId="479" totalsRowBorderDxfId="478">
  <autoFilter ref="F23:I24" xr:uid="{00000000-0009-0000-0100-00002D000000}"/>
  <tableColumns count="4">
    <tableColumn id="1" xr3:uid="{8B6424AC-DCC4-49DD-BA71-3DAFA3BE33AD}" name="구분" dataDxfId="477"/>
    <tableColumn id="2" xr3:uid="{3C4F58C2-5074-4FDF-B50E-6C6B88DE614D}" name="Point 1" dataDxfId="476"/>
    <tableColumn id="3" xr3:uid="{A32391B6-00C5-4C3A-83EE-A35890DD5BEC}" name="Point 2" dataDxfId="475"/>
    <tableColumn id="4" xr3:uid="{A494B963-7A2A-4A00-AF7B-8209A99E1279}" name="Point 3" dataDxfId="474"/>
  </tableColumns>
  <tableStyleInfo name="TableStyleMedium2" showFirstColumn="0" showLastColumn="0" showRowStripes="1" showColumnStripes="0"/>
</table>
</file>

<file path=xl/tables/table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4A467B82-9012-44C0-8E7B-14D4FC810430}" name="표2_1220293847" displayName="표2_1220293847" ref="A3:D6" totalsRowShown="0" headerRowDxfId="473" dataDxfId="471" headerRowBorderDxfId="472" tableBorderDxfId="470" totalsRowBorderDxfId="469">
  <autoFilter ref="A3:D6" xr:uid="{00000000-0009-0000-0100-00002E000000}"/>
  <tableColumns count="4">
    <tableColumn id="1" xr3:uid="{046622D6-231E-4FDC-A736-B4C1A513AC40}" name="구분" dataDxfId="468"/>
    <tableColumn id="2" xr3:uid="{7859DD1B-0482-4AA7-9133-5904C7B361BB}" name="Point 1" dataDxfId="467"/>
    <tableColumn id="3" xr3:uid="{D46BCFE2-BAB8-4B7F-9EFF-C62569AF75CE}" name="Point 2" dataDxfId="466"/>
    <tableColumn id="4" xr3:uid="{203D6939-1DDE-4177-B0C8-E81B59AA4451}" name="Point 3" dataDxfId="465"/>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5" xr:uid="{CCAC3D78-08F3-4338-A58B-2FF474D4A24A}" name="표2_1220293847561822345870" displayName="표2_1220293847561822345870" ref="A14:D17" totalsRowShown="0" headerRowDxfId="35" dataDxfId="34" headerRowBorderDxfId="32" tableBorderDxfId="33" totalsRowBorderDxfId="31">
  <autoFilter ref="A14:D17" xr:uid="{25022AD7-8C8C-4A95-AB45-943672A00A15}"/>
  <tableColumns count="4">
    <tableColumn id="1" xr3:uid="{73D54B26-F4A5-4095-B362-610F0E7A54E9}" name="구분" dataDxfId="30"/>
    <tableColumn id="2" xr3:uid="{5E6972E7-E667-47AB-8C6D-2AEF2FEA635C}" name="Point 1" dataDxfId="29"/>
    <tableColumn id="3" xr3:uid="{2342E0A4-1F7E-4A88-AEAF-68A3FD3D7507}" name="Point 2" dataDxfId="28"/>
    <tableColumn id="4" xr3:uid="{B6E26714-CCBC-4735-AD49-FDB29DBAE037}" name="Point 3" dataDxfId="27"/>
  </tableColumns>
  <tableStyleInfo name="TableStyleMedium2" showFirstColumn="0" showLastColumn="0" showRowStripes="1" showColumnStripes="0"/>
</table>
</file>

<file path=xl/tables/table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95E2C560-75C2-4D24-9C87-1CD5E8FF3B0B}" name="표2_4112122303948" displayName="표2_4112122303948" ref="A31:D34" totalsRowShown="0" headerRowDxfId="464" headerRowBorderDxfId="463" tableBorderDxfId="462" totalsRowBorderDxfId="461">
  <autoFilter ref="A31:D34" xr:uid="{00000000-0009-0000-0100-00002F000000}"/>
  <tableColumns count="4">
    <tableColumn id="1" xr3:uid="{BEA39A72-3D5A-4CBF-AA07-DB456E4C5734}" name="구분" dataDxfId="460"/>
    <tableColumn id="2" xr3:uid="{31451B6C-80E7-410E-B4A6-B24DFC72F282}" name="Point 1" dataDxfId="459"/>
    <tableColumn id="3" xr3:uid="{1238DBB7-AF23-48BF-AA0D-7CF20F5E90FE}" name="Point 2" dataDxfId="458"/>
    <tableColumn id="4" xr3:uid="{1270E0CF-D7C2-4E85-A255-C4B9EE275EF0}" name="Point 3" dataDxfId="457"/>
  </tableColumns>
  <tableStyleInfo name="TableStyleMedium2" showFirstColumn="0" showLastColumn="0" showRowStripes="1" showColumnStripes="0"/>
</table>
</file>

<file path=xl/tables/table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174BC06A-7772-44AA-BBFE-D0A405D1BB5A}" name="표2_12131442131" displayName="표2_12131442131" ref="A14:D17" totalsRowShown="0" headerRowDxfId="456" dataDxfId="454" headerRowBorderDxfId="455" tableBorderDxfId="453" totalsRowBorderDxfId="452">
  <autoFilter ref="A14:D17" xr:uid="{00000000-0009-0000-0100-00001E000000}"/>
  <tableColumns count="4">
    <tableColumn id="1" xr3:uid="{A3F6C2EF-9337-442B-893E-784043ED2C8E}" name="구분" dataDxfId="451"/>
    <tableColumn id="2" xr3:uid="{B70F474B-E678-4BAD-A8A2-B128DB7D9AC6}" name="Point 1" dataDxfId="450"/>
    <tableColumn id="3" xr3:uid="{0F2FF73E-0776-4CF4-A2DE-04112A5ECE6D}" name="Point 2" dataDxfId="449"/>
    <tableColumn id="4" xr3:uid="{968CDC3A-C25C-413A-9B33-3F58A80A45ED}" name="Point 3" dataDxfId="448"/>
  </tableColumns>
  <tableStyleInfo name="TableStyleMedium2" showFirstColumn="0" showLastColumn="0" showRowStripes="1" showColumnStripes="0"/>
</table>
</file>

<file path=xl/tables/table9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EA838C46-44C2-4BA1-A6F2-A77CA8DF7B73}" name="표5_52332" displayName="표5_52332" ref="F3:I4" totalsRowShown="0" headerRowDxfId="447" dataDxfId="445" headerRowBorderDxfId="446" tableBorderDxfId="444" totalsRowBorderDxfId="443">
  <autoFilter ref="F3:I4" xr:uid="{00000000-0009-0000-0100-00001F000000}"/>
  <tableColumns count="4">
    <tableColumn id="1" xr3:uid="{05D2A75C-D354-40E1-B09E-5D7AB92E74F9}" name="구분" dataDxfId="442"/>
    <tableColumn id="2" xr3:uid="{AA8EBD79-701D-453F-BBC0-16938A2C4FF3}" name="Point 1" dataDxfId="441"/>
    <tableColumn id="3" xr3:uid="{361D73A1-42AA-45BC-9911-70425688E176}" name="Point 2" dataDxfId="440"/>
    <tableColumn id="4" xr3:uid="{7BC3868E-4633-4C4C-A2B2-5ED92CAB7910}" name="Point 3" dataDxfId="439"/>
  </tableColumns>
  <tableStyleInfo name="TableStyleMedium2" showFirstColumn="0" showLastColumn="0" showRowStripes="1" showColumnStripes="0"/>
</table>
</file>

<file path=xl/tables/table9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6EF84B5E-6305-452B-8937-D1D08D929AD3}" name="표5_792433" displayName="표5_792433" ref="F7:I8" totalsRowShown="0" headerRowDxfId="438" headerRowBorderDxfId="437" tableBorderDxfId="436" totalsRowBorderDxfId="435">
  <autoFilter ref="F7:I8" xr:uid="{00000000-0009-0000-0100-000020000000}"/>
  <tableColumns count="4">
    <tableColumn id="1" xr3:uid="{5D92CEE5-F47F-4C5A-AD36-F4B6F128315F}" name="구분" dataDxfId="434"/>
    <tableColumn id="2" xr3:uid="{3E17D4EA-348F-43F0-9DED-2ACEC80CAF95}" name="Point 1" dataDxfId="433"/>
    <tableColumn id="3" xr3:uid="{461D86FF-53FF-4221-A06C-F30849954852}" name="Point 2" dataDxfId="432"/>
    <tableColumn id="4" xr3:uid="{0514FE6E-3C40-449B-A7C4-18F69FF78DF2}" name="Point 3" dataDxfId="431"/>
  </tableColumns>
  <tableStyleInfo name="TableStyleMedium2" showFirstColumn="0" showLastColumn="0" showRowStripes="1" showColumnStripes="0"/>
</table>
</file>

<file path=xl/tables/table9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6C6BFC76-AB4E-44EF-933C-B7B16D6016BD}" name="표5_7810152534" displayName="표5_7810152534" ref="F15:I16" totalsRowShown="0" headerRowDxfId="430" headerRowBorderDxfId="429" tableBorderDxfId="428" totalsRowBorderDxfId="427">
  <autoFilter ref="F15:I16" xr:uid="{00000000-0009-0000-0100-000021000000}"/>
  <tableColumns count="4">
    <tableColumn id="1" xr3:uid="{18E47581-1C87-4416-8E43-B265975E317D}" name="구분" dataDxfId="426"/>
    <tableColumn id="2" xr3:uid="{E03568AE-9CA4-4857-965D-9DC94848F37A}" name="Point 1" dataDxfId="425"/>
    <tableColumn id="3" xr3:uid="{9D281FF2-077F-4155-BC85-63CEBCD9081C}" name="Point 2" dataDxfId="424"/>
    <tableColumn id="4" xr3:uid="{1F3F2442-0BE5-4643-A0DF-94E9FDACBA53}" name="Point 3" dataDxfId="423"/>
  </tableColumns>
  <tableStyleInfo name="TableStyleMedium2" showFirstColumn="0" showLastColumn="0" showRowStripes="1" showColumnStripes="0"/>
</table>
</file>

<file path=xl/tables/table9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1504D409-18DC-4C00-BD5A-F5601B2322DE}" name="표5_78162635" displayName="표5_78162635" ref="F11:I12" totalsRowShown="0" headerRowDxfId="422" headerRowBorderDxfId="421" tableBorderDxfId="420" totalsRowBorderDxfId="419">
  <autoFilter ref="F11:I12" xr:uid="{00000000-0009-0000-0100-000022000000}"/>
  <tableColumns count="4">
    <tableColumn id="1" xr3:uid="{21CF1F98-F6EA-4988-8024-8E2441C8E7C5}" name="구분" dataDxfId="418"/>
    <tableColumn id="2" xr3:uid="{40FECB81-8F67-4A7F-ABC8-0E743C6A8DAD}" name="Point 1" dataDxfId="417"/>
    <tableColumn id="3" xr3:uid="{DC69BD3C-6B99-4B96-8DB3-3F092DDCB186}" name="Point 2" dataDxfId="416"/>
    <tableColumn id="4" xr3:uid="{A1DD3593-A1D8-4C02-BBED-C690A25DF6CB}" name="Point 3" dataDxfId="415"/>
  </tableColumns>
  <tableStyleInfo name="TableStyleMedium2" showFirstColumn="0" showLastColumn="0" showRowStripes="1" showColumnStripes="0"/>
</table>
</file>

<file path=xl/tables/table9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C29B8B5F-5DF1-4228-8E17-20DD73A9878B}" name="표2_4112172736" displayName="표2_4112172736" ref="F19:I20" totalsRowShown="0" headerRowDxfId="414" headerRowBorderDxfId="413" tableBorderDxfId="412" totalsRowBorderDxfId="411">
  <autoFilter ref="F19:I20" xr:uid="{00000000-0009-0000-0100-000023000000}"/>
  <tableColumns count="4">
    <tableColumn id="1" xr3:uid="{58AE3E14-4145-47AA-9A65-7C1CB2F80882}" name="구분" dataDxfId="410"/>
    <tableColumn id="2" xr3:uid="{42C80944-D5E8-41BB-8288-FB11CC625F98}" name="Point 1" dataDxfId="409"/>
    <tableColumn id="3" xr3:uid="{D61374F0-D149-446A-A921-6545D19DB561}" name="Point 2" dataDxfId="408"/>
    <tableColumn id="4" xr3:uid="{E721EDB3-4493-41F6-8013-E7C1C7E3B16B}" name="Point 3" dataDxfId="407"/>
  </tableColumns>
  <tableStyleInfo name="TableStyleMedium2" showFirstColumn="0" showLastColumn="0" showRowStripes="1" showColumnStripes="0"/>
</table>
</file>

<file path=xl/tables/table9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351E43E7-695D-4B4B-999E-335DF3BB4925}" name="표2_41123192837" displayName="표2_41123192837" ref="F23:I24" totalsRowShown="0" headerRowDxfId="406" headerRowBorderDxfId="405" tableBorderDxfId="404" totalsRowBorderDxfId="403">
  <autoFilter ref="F23:I24" xr:uid="{00000000-0009-0000-0100-000024000000}"/>
  <tableColumns count="4">
    <tableColumn id="1" xr3:uid="{E3F19001-8E50-4D2F-BEE8-75BAE12112F4}" name="구분" dataDxfId="402"/>
    <tableColumn id="2" xr3:uid="{8D54CAFF-58F8-474F-B703-A54EE9A1AAFA}" name="Point 1" dataDxfId="401"/>
    <tableColumn id="3" xr3:uid="{E21CA115-4CC8-437B-875B-63561E12A8A4}" name="Point 2" dataDxfId="400"/>
    <tableColumn id="4" xr3:uid="{4B845AF7-1E78-44C6-9E11-4A8443F7986C}" name="Point 3" dataDxfId="399"/>
  </tableColumns>
  <tableStyleInfo name="TableStyleMedium2" showFirstColumn="0" showLastColumn="0" showRowStripes="1" showColumnStripes="0"/>
</table>
</file>

<file path=xl/tables/table9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C3701EEA-D214-4AFC-8515-AC8F82843924}" name="표2_12202938" displayName="표2_12202938" ref="A3:D6" totalsRowShown="0" headerRowDxfId="398" dataDxfId="396" headerRowBorderDxfId="397" tableBorderDxfId="395" totalsRowBorderDxfId="394">
  <autoFilter ref="A3:D6" xr:uid="{00000000-0009-0000-0100-000025000000}"/>
  <tableColumns count="4">
    <tableColumn id="1" xr3:uid="{ED0110D9-4B7E-4F97-9BBA-4E6522725A84}" name="구분" dataDxfId="393"/>
    <tableColumn id="2" xr3:uid="{4348E725-93A8-4F1D-919C-3E96CFBAA9D1}" name="Point 1" dataDxfId="392"/>
    <tableColumn id="3" xr3:uid="{E50DA9BC-4094-4A9B-9FCA-1762B260F0E2}" name="Point 2" dataDxfId="391"/>
    <tableColumn id="4" xr3:uid="{EF109FE4-6DDA-4030-89F3-8F1F4F9BAB14}" name="Point 3" dataDxfId="390"/>
  </tableColumns>
  <tableStyleInfo name="TableStyleMedium2" showFirstColumn="0" showLastColumn="0" showRowStripes="1" showColumnStripes="0"/>
</table>
</file>

<file path=xl/tables/table9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208A4ABA-07B6-41B7-823A-729A91759E7E}" name="표2_41121223039" displayName="표2_41121223039" ref="A31:D34" totalsRowShown="0" headerRowDxfId="389" headerRowBorderDxfId="388" tableBorderDxfId="387" totalsRowBorderDxfId="386">
  <autoFilter ref="A31:D34" xr:uid="{00000000-0009-0000-0100-000026000000}"/>
  <tableColumns count="4">
    <tableColumn id="1" xr3:uid="{60C972C2-74EC-4AF5-B1F2-B5D188A2C474}" name="구분" dataDxfId="385"/>
    <tableColumn id="2" xr3:uid="{674F2300-0395-41D6-B040-4242D65D095E}" name="Point 1" dataDxfId="384"/>
    <tableColumn id="3" xr3:uid="{C0959F95-0855-4A74-9159-D8293E0EDB27}" name="Point 2" dataDxfId="383"/>
    <tableColumn id="4" xr3:uid="{2445144A-AF57-49E9-822E-A69D9BF6E201}" name="Point 3" dataDxfId="382"/>
  </tableColumns>
  <tableStyleInfo name="TableStyleMedium2" showFirstColumn="0" showLastColumn="0" showRowStripes="1" showColumnStripes="0"/>
</table>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table" Target="../tables/table8.xml"/><Relationship Id="rId3" Type="http://schemas.openxmlformats.org/officeDocument/2006/relationships/table" Target="../tables/table3.xml"/><Relationship Id="rId7" Type="http://schemas.openxmlformats.org/officeDocument/2006/relationships/table" Target="../tables/table7.xml"/><Relationship Id="rId12" Type="http://schemas.openxmlformats.org/officeDocument/2006/relationships/table" Target="../tables/table12.xml"/><Relationship Id="rId2" Type="http://schemas.openxmlformats.org/officeDocument/2006/relationships/table" Target="../tables/table2.xml"/><Relationship Id="rId1" Type="http://schemas.openxmlformats.org/officeDocument/2006/relationships/table" Target="../tables/table1.xml"/><Relationship Id="rId6" Type="http://schemas.openxmlformats.org/officeDocument/2006/relationships/table" Target="../tables/table6.xml"/><Relationship Id="rId11" Type="http://schemas.openxmlformats.org/officeDocument/2006/relationships/table" Target="../tables/table11.xml"/><Relationship Id="rId5" Type="http://schemas.openxmlformats.org/officeDocument/2006/relationships/table" Target="../tables/table5.xml"/><Relationship Id="rId10" Type="http://schemas.openxmlformats.org/officeDocument/2006/relationships/table" Target="../tables/table10.xml"/><Relationship Id="rId4" Type="http://schemas.openxmlformats.org/officeDocument/2006/relationships/table" Target="../tables/table4.xml"/><Relationship Id="rId9" Type="http://schemas.openxmlformats.org/officeDocument/2006/relationships/table" Target="../tables/table9.xml"/></Relationships>
</file>

<file path=xl/worksheets/_rels/sheet10.xml.rels><?xml version="1.0" encoding="UTF-8" standalone="yes"?>
<Relationships xmlns="http://schemas.openxmlformats.org/package/2006/relationships"><Relationship Id="rId8" Type="http://schemas.openxmlformats.org/officeDocument/2006/relationships/table" Target="../tables/table106.xml"/><Relationship Id="rId3" Type="http://schemas.openxmlformats.org/officeDocument/2006/relationships/table" Target="../tables/table101.xml"/><Relationship Id="rId7" Type="http://schemas.openxmlformats.org/officeDocument/2006/relationships/table" Target="../tables/table105.xml"/><Relationship Id="rId2" Type="http://schemas.openxmlformats.org/officeDocument/2006/relationships/table" Target="../tables/table100.xml"/><Relationship Id="rId1" Type="http://schemas.openxmlformats.org/officeDocument/2006/relationships/printerSettings" Target="../printerSettings/printerSettings4.bin"/><Relationship Id="rId6" Type="http://schemas.openxmlformats.org/officeDocument/2006/relationships/table" Target="../tables/table104.xml"/><Relationship Id="rId5" Type="http://schemas.openxmlformats.org/officeDocument/2006/relationships/table" Target="../tables/table103.xml"/><Relationship Id="rId10" Type="http://schemas.openxmlformats.org/officeDocument/2006/relationships/table" Target="../tables/table108.xml"/><Relationship Id="rId4" Type="http://schemas.openxmlformats.org/officeDocument/2006/relationships/table" Target="../tables/table102.xml"/><Relationship Id="rId9" Type="http://schemas.openxmlformats.org/officeDocument/2006/relationships/table" Target="../tables/table107.xml"/></Relationships>
</file>

<file path=xl/worksheets/_rels/sheet11.xml.rels><?xml version="1.0" encoding="UTF-8" standalone="yes"?>
<Relationships xmlns="http://schemas.openxmlformats.org/package/2006/relationships"><Relationship Id="rId8" Type="http://schemas.openxmlformats.org/officeDocument/2006/relationships/table" Target="../tables/table115.xml"/><Relationship Id="rId3" Type="http://schemas.openxmlformats.org/officeDocument/2006/relationships/table" Target="../tables/table110.xml"/><Relationship Id="rId7" Type="http://schemas.openxmlformats.org/officeDocument/2006/relationships/table" Target="../tables/table114.xml"/><Relationship Id="rId2" Type="http://schemas.openxmlformats.org/officeDocument/2006/relationships/table" Target="../tables/table109.xml"/><Relationship Id="rId1" Type="http://schemas.openxmlformats.org/officeDocument/2006/relationships/printerSettings" Target="../printerSettings/printerSettings5.bin"/><Relationship Id="rId6" Type="http://schemas.openxmlformats.org/officeDocument/2006/relationships/table" Target="../tables/table113.xml"/><Relationship Id="rId5" Type="http://schemas.openxmlformats.org/officeDocument/2006/relationships/table" Target="../tables/table112.xml"/><Relationship Id="rId10" Type="http://schemas.openxmlformats.org/officeDocument/2006/relationships/table" Target="../tables/table117.xml"/><Relationship Id="rId4" Type="http://schemas.openxmlformats.org/officeDocument/2006/relationships/table" Target="../tables/table111.xml"/><Relationship Id="rId9" Type="http://schemas.openxmlformats.org/officeDocument/2006/relationships/table" Target="../tables/table116.xml"/></Relationships>
</file>

<file path=xl/worksheets/_rels/sheet12.xml.rels><?xml version="1.0" encoding="UTF-8" standalone="yes"?>
<Relationships xmlns="http://schemas.openxmlformats.org/package/2006/relationships"><Relationship Id="rId8" Type="http://schemas.openxmlformats.org/officeDocument/2006/relationships/table" Target="../tables/table123.xml"/><Relationship Id="rId13" Type="http://schemas.openxmlformats.org/officeDocument/2006/relationships/table" Target="../tables/table128.xml"/><Relationship Id="rId3" Type="http://schemas.openxmlformats.org/officeDocument/2006/relationships/table" Target="../tables/table118.xml"/><Relationship Id="rId7" Type="http://schemas.openxmlformats.org/officeDocument/2006/relationships/table" Target="../tables/table122.xml"/><Relationship Id="rId12" Type="http://schemas.openxmlformats.org/officeDocument/2006/relationships/table" Target="../tables/table127.xml"/><Relationship Id="rId2" Type="http://schemas.openxmlformats.org/officeDocument/2006/relationships/drawing" Target="../drawings/drawing1.xml"/><Relationship Id="rId1" Type="http://schemas.openxmlformats.org/officeDocument/2006/relationships/printerSettings" Target="../printerSettings/printerSettings6.bin"/><Relationship Id="rId6" Type="http://schemas.openxmlformats.org/officeDocument/2006/relationships/table" Target="../tables/table121.xml"/><Relationship Id="rId11" Type="http://schemas.openxmlformats.org/officeDocument/2006/relationships/table" Target="../tables/table126.xml"/><Relationship Id="rId5" Type="http://schemas.openxmlformats.org/officeDocument/2006/relationships/table" Target="../tables/table120.xml"/><Relationship Id="rId10" Type="http://schemas.openxmlformats.org/officeDocument/2006/relationships/table" Target="../tables/table125.xml"/><Relationship Id="rId4" Type="http://schemas.openxmlformats.org/officeDocument/2006/relationships/table" Target="../tables/table119.xml"/><Relationship Id="rId9" Type="http://schemas.openxmlformats.org/officeDocument/2006/relationships/table" Target="../tables/table124.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7.bin"/><Relationship Id="rId4" Type="http://schemas.openxmlformats.org/officeDocument/2006/relationships/comments" Target="../comments1.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2.xml.rels><?xml version="1.0" encoding="UTF-8" standalone="yes"?>
<Relationships xmlns="http://schemas.openxmlformats.org/package/2006/relationships"><Relationship Id="rId8" Type="http://schemas.openxmlformats.org/officeDocument/2006/relationships/table" Target="../tables/table20.xml"/><Relationship Id="rId3" Type="http://schemas.openxmlformats.org/officeDocument/2006/relationships/table" Target="../tables/table15.xml"/><Relationship Id="rId7" Type="http://schemas.openxmlformats.org/officeDocument/2006/relationships/table" Target="../tables/table19.xml"/><Relationship Id="rId12" Type="http://schemas.openxmlformats.org/officeDocument/2006/relationships/table" Target="../tables/table24.xml"/><Relationship Id="rId2" Type="http://schemas.openxmlformats.org/officeDocument/2006/relationships/table" Target="../tables/table14.xml"/><Relationship Id="rId1" Type="http://schemas.openxmlformats.org/officeDocument/2006/relationships/table" Target="../tables/table13.xml"/><Relationship Id="rId6" Type="http://schemas.openxmlformats.org/officeDocument/2006/relationships/table" Target="../tables/table18.xml"/><Relationship Id="rId11" Type="http://schemas.openxmlformats.org/officeDocument/2006/relationships/table" Target="../tables/table23.xml"/><Relationship Id="rId5" Type="http://schemas.openxmlformats.org/officeDocument/2006/relationships/table" Target="../tables/table17.xml"/><Relationship Id="rId10" Type="http://schemas.openxmlformats.org/officeDocument/2006/relationships/table" Target="../tables/table22.xml"/><Relationship Id="rId4" Type="http://schemas.openxmlformats.org/officeDocument/2006/relationships/table" Target="../tables/table16.xml"/><Relationship Id="rId9" Type="http://schemas.openxmlformats.org/officeDocument/2006/relationships/table" Target="../tables/table21.xml"/></Relationships>
</file>

<file path=xl/worksheets/_rels/sheet3.xml.rels><?xml version="1.0" encoding="UTF-8" standalone="yes"?>
<Relationships xmlns="http://schemas.openxmlformats.org/package/2006/relationships"><Relationship Id="rId8" Type="http://schemas.openxmlformats.org/officeDocument/2006/relationships/table" Target="../tables/table32.xml"/><Relationship Id="rId3" Type="http://schemas.openxmlformats.org/officeDocument/2006/relationships/table" Target="../tables/table27.xml"/><Relationship Id="rId7" Type="http://schemas.openxmlformats.org/officeDocument/2006/relationships/table" Target="../tables/table31.xml"/><Relationship Id="rId12" Type="http://schemas.openxmlformats.org/officeDocument/2006/relationships/table" Target="../tables/table36.xml"/><Relationship Id="rId2" Type="http://schemas.openxmlformats.org/officeDocument/2006/relationships/table" Target="../tables/table26.xml"/><Relationship Id="rId1" Type="http://schemas.openxmlformats.org/officeDocument/2006/relationships/table" Target="../tables/table25.xml"/><Relationship Id="rId6" Type="http://schemas.openxmlformats.org/officeDocument/2006/relationships/table" Target="../tables/table30.xml"/><Relationship Id="rId11" Type="http://schemas.openxmlformats.org/officeDocument/2006/relationships/table" Target="../tables/table35.xml"/><Relationship Id="rId5" Type="http://schemas.openxmlformats.org/officeDocument/2006/relationships/table" Target="../tables/table29.xml"/><Relationship Id="rId10" Type="http://schemas.openxmlformats.org/officeDocument/2006/relationships/table" Target="../tables/table34.xml"/><Relationship Id="rId4" Type="http://schemas.openxmlformats.org/officeDocument/2006/relationships/table" Target="../tables/table28.xml"/><Relationship Id="rId9" Type="http://schemas.openxmlformats.org/officeDocument/2006/relationships/table" Target="../tables/table33.xml"/></Relationships>
</file>

<file path=xl/worksheets/_rels/sheet4.xml.rels><?xml version="1.0" encoding="UTF-8" standalone="yes"?>
<Relationships xmlns="http://schemas.openxmlformats.org/package/2006/relationships"><Relationship Id="rId8" Type="http://schemas.openxmlformats.org/officeDocument/2006/relationships/table" Target="../tables/table44.xml"/><Relationship Id="rId3" Type="http://schemas.openxmlformats.org/officeDocument/2006/relationships/table" Target="../tables/table39.xml"/><Relationship Id="rId7" Type="http://schemas.openxmlformats.org/officeDocument/2006/relationships/table" Target="../tables/table43.xml"/><Relationship Id="rId12" Type="http://schemas.openxmlformats.org/officeDocument/2006/relationships/table" Target="../tables/table48.xml"/><Relationship Id="rId2" Type="http://schemas.openxmlformats.org/officeDocument/2006/relationships/table" Target="../tables/table38.xml"/><Relationship Id="rId1" Type="http://schemas.openxmlformats.org/officeDocument/2006/relationships/table" Target="../tables/table37.xml"/><Relationship Id="rId6" Type="http://schemas.openxmlformats.org/officeDocument/2006/relationships/table" Target="../tables/table42.xml"/><Relationship Id="rId11" Type="http://schemas.openxmlformats.org/officeDocument/2006/relationships/table" Target="../tables/table47.xml"/><Relationship Id="rId5" Type="http://schemas.openxmlformats.org/officeDocument/2006/relationships/table" Target="../tables/table41.xml"/><Relationship Id="rId10" Type="http://schemas.openxmlformats.org/officeDocument/2006/relationships/table" Target="../tables/table46.xml"/><Relationship Id="rId4" Type="http://schemas.openxmlformats.org/officeDocument/2006/relationships/table" Target="../tables/table40.xml"/><Relationship Id="rId9" Type="http://schemas.openxmlformats.org/officeDocument/2006/relationships/table" Target="../tables/table45.xml"/></Relationships>
</file>

<file path=xl/worksheets/_rels/sheet5.xml.rels><?xml version="1.0" encoding="UTF-8" standalone="yes"?>
<Relationships xmlns="http://schemas.openxmlformats.org/package/2006/relationships"><Relationship Id="rId8" Type="http://schemas.openxmlformats.org/officeDocument/2006/relationships/table" Target="../tables/table56.xml"/><Relationship Id="rId3" Type="http://schemas.openxmlformats.org/officeDocument/2006/relationships/table" Target="../tables/table51.xml"/><Relationship Id="rId7" Type="http://schemas.openxmlformats.org/officeDocument/2006/relationships/table" Target="../tables/table55.xml"/><Relationship Id="rId12" Type="http://schemas.openxmlformats.org/officeDocument/2006/relationships/table" Target="../tables/table60.xml"/><Relationship Id="rId2" Type="http://schemas.openxmlformats.org/officeDocument/2006/relationships/table" Target="../tables/table50.xml"/><Relationship Id="rId1" Type="http://schemas.openxmlformats.org/officeDocument/2006/relationships/table" Target="../tables/table49.xml"/><Relationship Id="rId6" Type="http://schemas.openxmlformats.org/officeDocument/2006/relationships/table" Target="../tables/table54.xml"/><Relationship Id="rId11" Type="http://schemas.openxmlformats.org/officeDocument/2006/relationships/table" Target="../tables/table59.xml"/><Relationship Id="rId5" Type="http://schemas.openxmlformats.org/officeDocument/2006/relationships/table" Target="../tables/table53.xml"/><Relationship Id="rId10" Type="http://schemas.openxmlformats.org/officeDocument/2006/relationships/table" Target="../tables/table58.xml"/><Relationship Id="rId4" Type="http://schemas.openxmlformats.org/officeDocument/2006/relationships/table" Target="../tables/table52.xml"/><Relationship Id="rId9" Type="http://schemas.openxmlformats.org/officeDocument/2006/relationships/table" Target="../tables/table57.xml"/></Relationships>
</file>

<file path=xl/worksheets/_rels/sheet6.xml.rels><?xml version="1.0" encoding="UTF-8" standalone="yes"?>
<Relationships xmlns="http://schemas.openxmlformats.org/package/2006/relationships"><Relationship Id="rId8" Type="http://schemas.openxmlformats.org/officeDocument/2006/relationships/table" Target="../tables/table68.xml"/><Relationship Id="rId3" Type="http://schemas.openxmlformats.org/officeDocument/2006/relationships/table" Target="../tables/table63.xml"/><Relationship Id="rId7" Type="http://schemas.openxmlformats.org/officeDocument/2006/relationships/table" Target="../tables/table67.xml"/><Relationship Id="rId12" Type="http://schemas.openxmlformats.org/officeDocument/2006/relationships/table" Target="../tables/table72.xml"/><Relationship Id="rId2" Type="http://schemas.openxmlformats.org/officeDocument/2006/relationships/table" Target="../tables/table62.xml"/><Relationship Id="rId1" Type="http://schemas.openxmlformats.org/officeDocument/2006/relationships/table" Target="../tables/table61.xml"/><Relationship Id="rId6" Type="http://schemas.openxmlformats.org/officeDocument/2006/relationships/table" Target="../tables/table66.xml"/><Relationship Id="rId11" Type="http://schemas.openxmlformats.org/officeDocument/2006/relationships/table" Target="../tables/table71.xml"/><Relationship Id="rId5" Type="http://schemas.openxmlformats.org/officeDocument/2006/relationships/table" Target="../tables/table65.xml"/><Relationship Id="rId10" Type="http://schemas.openxmlformats.org/officeDocument/2006/relationships/table" Target="../tables/table70.xml"/><Relationship Id="rId4" Type="http://schemas.openxmlformats.org/officeDocument/2006/relationships/table" Target="../tables/table64.xml"/><Relationship Id="rId9" Type="http://schemas.openxmlformats.org/officeDocument/2006/relationships/table" Target="../tables/table69.xml"/></Relationships>
</file>

<file path=xl/worksheets/_rels/sheet7.xml.rels><?xml version="1.0" encoding="UTF-8" standalone="yes"?>
<Relationships xmlns="http://schemas.openxmlformats.org/package/2006/relationships"><Relationship Id="rId8" Type="http://schemas.openxmlformats.org/officeDocument/2006/relationships/table" Target="../tables/table79.xml"/><Relationship Id="rId3" Type="http://schemas.openxmlformats.org/officeDocument/2006/relationships/table" Target="../tables/table74.xml"/><Relationship Id="rId7" Type="http://schemas.openxmlformats.org/officeDocument/2006/relationships/table" Target="../tables/table78.xml"/><Relationship Id="rId2" Type="http://schemas.openxmlformats.org/officeDocument/2006/relationships/table" Target="../tables/table73.xml"/><Relationship Id="rId1" Type="http://schemas.openxmlformats.org/officeDocument/2006/relationships/printerSettings" Target="../printerSettings/printerSettings1.bin"/><Relationship Id="rId6" Type="http://schemas.openxmlformats.org/officeDocument/2006/relationships/table" Target="../tables/table77.xml"/><Relationship Id="rId5" Type="http://schemas.openxmlformats.org/officeDocument/2006/relationships/table" Target="../tables/table76.xml"/><Relationship Id="rId10" Type="http://schemas.openxmlformats.org/officeDocument/2006/relationships/table" Target="../tables/table81.xml"/><Relationship Id="rId4" Type="http://schemas.openxmlformats.org/officeDocument/2006/relationships/table" Target="../tables/table75.xml"/><Relationship Id="rId9" Type="http://schemas.openxmlformats.org/officeDocument/2006/relationships/table" Target="../tables/table80.xml"/></Relationships>
</file>

<file path=xl/worksheets/_rels/sheet8.xml.rels><?xml version="1.0" encoding="UTF-8" standalone="yes"?>
<Relationships xmlns="http://schemas.openxmlformats.org/package/2006/relationships"><Relationship Id="rId8" Type="http://schemas.openxmlformats.org/officeDocument/2006/relationships/table" Target="../tables/table88.xml"/><Relationship Id="rId3" Type="http://schemas.openxmlformats.org/officeDocument/2006/relationships/table" Target="../tables/table83.xml"/><Relationship Id="rId7" Type="http://schemas.openxmlformats.org/officeDocument/2006/relationships/table" Target="../tables/table87.xml"/><Relationship Id="rId2" Type="http://schemas.openxmlformats.org/officeDocument/2006/relationships/table" Target="../tables/table82.xml"/><Relationship Id="rId1" Type="http://schemas.openxmlformats.org/officeDocument/2006/relationships/printerSettings" Target="../printerSettings/printerSettings2.bin"/><Relationship Id="rId6" Type="http://schemas.openxmlformats.org/officeDocument/2006/relationships/table" Target="../tables/table86.xml"/><Relationship Id="rId5" Type="http://schemas.openxmlformats.org/officeDocument/2006/relationships/table" Target="../tables/table85.xml"/><Relationship Id="rId10" Type="http://schemas.openxmlformats.org/officeDocument/2006/relationships/table" Target="../tables/table90.xml"/><Relationship Id="rId4" Type="http://schemas.openxmlformats.org/officeDocument/2006/relationships/table" Target="../tables/table84.xml"/><Relationship Id="rId9" Type="http://schemas.openxmlformats.org/officeDocument/2006/relationships/table" Target="../tables/table89.xml"/></Relationships>
</file>

<file path=xl/worksheets/_rels/sheet9.xml.rels><?xml version="1.0" encoding="UTF-8" standalone="yes"?>
<Relationships xmlns="http://schemas.openxmlformats.org/package/2006/relationships"><Relationship Id="rId8" Type="http://schemas.openxmlformats.org/officeDocument/2006/relationships/table" Target="../tables/table97.xml"/><Relationship Id="rId3" Type="http://schemas.openxmlformats.org/officeDocument/2006/relationships/table" Target="../tables/table92.xml"/><Relationship Id="rId7" Type="http://schemas.openxmlformats.org/officeDocument/2006/relationships/table" Target="../tables/table96.xml"/><Relationship Id="rId2" Type="http://schemas.openxmlformats.org/officeDocument/2006/relationships/table" Target="../tables/table91.xml"/><Relationship Id="rId1" Type="http://schemas.openxmlformats.org/officeDocument/2006/relationships/printerSettings" Target="../printerSettings/printerSettings3.bin"/><Relationship Id="rId6" Type="http://schemas.openxmlformats.org/officeDocument/2006/relationships/table" Target="../tables/table95.xml"/><Relationship Id="rId5" Type="http://schemas.openxmlformats.org/officeDocument/2006/relationships/table" Target="../tables/table94.xml"/><Relationship Id="rId10" Type="http://schemas.openxmlformats.org/officeDocument/2006/relationships/table" Target="../tables/table99.xml"/><Relationship Id="rId4" Type="http://schemas.openxmlformats.org/officeDocument/2006/relationships/table" Target="../tables/table93.xml"/><Relationship Id="rId9" Type="http://schemas.openxmlformats.org/officeDocument/2006/relationships/table" Target="../tables/table9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149F7-1589-4CBC-B8EE-CE00816BB730}">
  <sheetPr>
    <tabColor theme="4" tint="0.79998168889431442"/>
  </sheetPr>
  <dimension ref="A1:I51"/>
  <sheetViews>
    <sheetView tabSelected="1" topLeftCell="A16" zoomScale="85" zoomScaleNormal="85" workbookViewId="0">
      <selection activeCell="A52" sqref="A52"/>
    </sheetView>
  </sheetViews>
  <sheetFormatPr defaultRowHeight="16.5" x14ac:dyDescent="0.3"/>
  <sheetData>
    <row r="1" spans="1:9" x14ac:dyDescent="0.3">
      <c r="A1" t="s">
        <v>205</v>
      </c>
    </row>
    <row r="2" spans="1:9" x14ac:dyDescent="0.3">
      <c r="A2" t="s">
        <v>203</v>
      </c>
      <c r="D2" t="s">
        <v>2</v>
      </c>
      <c r="F2" s="4" t="s">
        <v>3</v>
      </c>
    </row>
    <row r="3" spans="1:9" x14ac:dyDescent="0.3">
      <c r="A3" s="72" t="s">
        <v>4</v>
      </c>
      <c r="B3" s="73" t="s">
        <v>5</v>
      </c>
      <c r="C3" s="73" t="s">
        <v>6</v>
      </c>
      <c r="D3" s="74" t="s">
        <v>7</v>
      </c>
      <c r="F3" s="72" t="s">
        <v>4</v>
      </c>
      <c r="G3" s="73" t="s">
        <v>5</v>
      </c>
      <c r="H3" s="73" t="s">
        <v>6</v>
      </c>
      <c r="I3" s="74" t="s">
        <v>7</v>
      </c>
    </row>
    <row r="4" spans="1:9" x14ac:dyDescent="0.3">
      <c r="A4" s="75" t="s">
        <v>8</v>
      </c>
      <c r="B4" s="76">
        <v>4.2</v>
      </c>
      <c r="C4" s="76">
        <v>4.9400000000000004</v>
      </c>
      <c r="D4" s="77">
        <v>3.53</v>
      </c>
      <c r="F4" s="78"/>
      <c r="G4" s="76">
        <v>7.45</v>
      </c>
      <c r="H4" s="76">
        <v>7.51</v>
      </c>
      <c r="I4" s="76">
        <v>7.67</v>
      </c>
    </row>
    <row r="5" spans="1:9" x14ac:dyDescent="0.3">
      <c r="A5" s="75" t="s">
        <v>9</v>
      </c>
      <c r="B5" s="76">
        <v>3.03</v>
      </c>
      <c r="C5" s="76">
        <v>3.5</v>
      </c>
      <c r="D5" s="77">
        <v>2.46</v>
      </c>
    </row>
    <row r="6" spans="1:9" x14ac:dyDescent="0.3">
      <c r="A6" s="79" t="s">
        <v>10</v>
      </c>
      <c r="B6" s="80">
        <v>1.05</v>
      </c>
      <c r="C6" s="80">
        <v>1.42</v>
      </c>
      <c r="D6" s="81">
        <v>0.7</v>
      </c>
      <c r="E6" t="s">
        <v>154</v>
      </c>
      <c r="F6" s="4" t="s">
        <v>11</v>
      </c>
      <c r="I6" s="4" t="s">
        <v>12</v>
      </c>
    </row>
    <row r="7" spans="1:9" x14ac:dyDescent="0.3">
      <c r="F7" s="72" t="s">
        <v>4</v>
      </c>
      <c r="G7" s="73" t="s">
        <v>5</v>
      </c>
      <c r="H7" s="73" t="s">
        <v>6</v>
      </c>
      <c r="I7" s="74" t="s">
        <v>7</v>
      </c>
    </row>
    <row r="8" spans="1:9" x14ac:dyDescent="0.3">
      <c r="A8" s="4" t="s">
        <v>16</v>
      </c>
      <c r="D8" s="4" t="s">
        <v>23</v>
      </c>
      <c r="F8" s="82"/>
      <c r="G8" s="76">
        <v>39.71</v>
      </c>
      <c r="H8" s="76">
        <v>40.61</v>
      </c>
      <c r="I8" s="76">
        <v>41.67</v>
      </c>
    </row>
    <row r="9" spans="1:9" x14ac:dyDescent="0.3">
      <c r="A9" s="72" t="s">
        <v>4</v>
      </c>
      <c r="B9" s="73" t="s">
        <v>5</v>
      </c>
      <c r="C9" s="73" t="s">
        <v>6</v>
      </c>
      <c r="D9" s="74" t="s">
        <v>7</v>
      </c>
    </row>
    <row r="10" spans="1:9" x14ac:dyDescent="0.3">
      <c r="A10" s="75" t="s">
        <v>8</v>
      </c>
      <c r="B10" s="76">
        <v>19.3</v>
      </c>
      <c r="C10" s="76">
        <v>18.600000000000001</v>
      </c>
      <c r="D10" s="77">
        <v>20.8</v>
      </c>
      <c r="F10" s="4" t="s">
        <v>14</v>
      </c>
      <c r="I10" s="4" t="s">
        <v>15</v>
      </c>
    </row>
    <row r="11" spans="1:9" x14ac:dyDescent="0.3">
      <c r="A11" s="75" t="s">
        <v>9</v>
      </c>
      <c r="B11" s="76">
        <v>17.7</v>
      </c>
      <c r="C11" s="76">
        <v>17</v>
      </c>
      <c r="D11" s="77">
        <v>18.7</v>
      </c>
      <c r="F11" s="72" t="s">
        <v>4</v>
      </c>
      <c r="G11" s="73" t="s">
        <v>5</v>
      </c>
      <c r="H11" s="73" t="s">
        <v>6</v>
      </c>
      <c r="I11" s="74" t="s">
        <v>7</v>
      </c>
    </row>
    <row r="12" spans="1:9" x14ac:dyDescent="0.3">
      <c r="A12" s="79" t="s">
        <v>10</v>
      </c>
      <c r="B12" s="80">
        <v>15.8</v>
      </c>
      <c r="C12" s="80">
        <v>14.6</v>
      </c>
      <c r="D12" s="81">
        <v>16.8</v>
      </c>
      <c r="F12" s="82"/>
      <c r="G12" s="76">
        <v>5.62</v>
      </c>
      <c r="H12" s="76">
        <v>5.95</v>
      </c>
      <c r="I12" s="76">
        <v>6.21</v>
      </c>
    </row>
    <row r="13" spans="1:9" x14ac:dyDescent="0.3">
      <c r="A13" s="17" t="s">
        <v>19</v>
      </c>
      <c r="B13" s="18"/>
      <c r="C13" s="18"/>
      <c r="D13" s="19" t="s">
        <v>23</v>
      </c>
    </row>
    <row r="14" spans="1:9" x14ac:dyDescent="0.3">
      <c r="A14" s="72" t="s">
        <v>4</v>
      </c>
      <c r="B14" s="73" t="s">
        <v>5</v>
      </c>
      <c r="C14" s="73" t="s">
        <v>6</v>
      </c>
      <c r="D14" s="74" t="s">
        <v>7</v>
      </c>
      <c r="F14" s="4" t="s">
        <v>17</v>
      </c>
      <c r="I14" s="4" t="s">
        <v>18</v>
      </c>
    </row>
    <row r="15" spans="1:9" x14ac:dyDescent="0.3">
      <c r="A15" s="75" t="s">
        <v>8</v>
      </c>
      <c r="B15" s="76">
        <v>9.3000000000000007</v>
      </c>
      <c r="C15" s="76">
        <v>9.0500000000000007</v>
      </c>
      <c r="D15" s="77">
        <v>10.3</v>
      </c>
      <c r="F15" s="72" t="s">
        <v>4</v>
      </c>
      <c r="G15" s="73" t="s">
        <v>5</v>
      </c>
      <c r="H15" s="73" t="s">
        <v>6</v>
      </c>
      <c r="I15" s="74" t="s">
        <v>7</v>
      </c>
    </row>
    <row r="16" spans="1:9" x14ac:dyDescent="0.3">
      <c r="A16" s="75" t="s">
        <v>9</v>
      </c>
      <c r="B16" s="76">
        <v>8.85</v>
      </c>
      <c r="C16" s="76">
        <v>8.5</v>
      </c>
      <c r="D16" s="77">
        <v>9.65</v>
      </c>
      <c r="F16" s="82"/>
      <c r="G16" s="76">
        <v>124</v>
      </c>
      <c r="H16" s="76">
        <v>118</v>
      </c>
      <c r="I16" s="76">
        <v>127</v>
      </c>
    </row>
    <row r="17" spans="1:9" x14ac:dyDescent="0.3">
      <c r="A17" s="79" t="s">
        <v>10</v>
      </c>
      <c r="B17" s="80">
        <v>7.95</v>
      </c>
      <c r="C17" s="80">
        <v>7.55</v>
      </c>
      <c r="D17" s="81">
        <v>8.75</v>
      </c>
    </row>
    <row r="18" spans="1:9" x14ac:dyDescent="0.3">
      <c r="F18" s="4" t="s">
        <v>140</v>
      </c>
      <c r="I18" s="4" t="s">
        <v>155</v>
      </c>
    </row>
    <row r="19" spans="1:9" x14ac:dyDescent="0.3">
      <c r="A19" s="4" t="s">
        <v>20</v>
      </c>
      <c r="D19" t="s">
        <v>21</v>
      </c>
      <c r="F19" s="72" t="s">
        <v>4</v>
      </c>
      <c r="G19" s="73" t="s">
        <v>5</v>
      </c>
      <c r="H19" s="73" t="s">
        <v>6</v>
      </c>
      <c r="I19" s="74" t="s">
        <v>7</v>
      </c>
    </row>
    <row r="20" spans="1:9" x14ac:dyDescent="0.3">
      <c r="A20" s="72" t="s">
        <v>4</v>
      </c>
      <c r="B20" s="73" t="s">
        <v>5</v>
      </c>
      <c r="C20" s="73" t="s">
        <v>6</v>
      </c>
      <c r="D20" s="74" t="s">
        <v>7</v>
      </c>
      <c r="F20" s="83"/>
      <c r="G20" s="76">
        <v>30.8</v>
      </c>
      <c r="H20" s="76">
        <v>31.5</v>
      </c>
      <c r="I20" s="76">
        <v>32.299999999999997</v>
      </c>
    </row>
    <row r="21" spans="1:9" x14ac:dyDescent="0.3">
      <c r="A21" s="75" t="s">
        <v>8</v>
      </c>
      <c r="B21" s="76">
        <v>4.47</v>
      </c>
      <c r="C21" s="76">
        <v>4.415</v>
      </c>
      <c r="D21" s="77">
        <v>4.5199999999999996</v>
      </c>
    </row>
    <row r="22" spans="1:9" x14ac:dyDescent="0.3">
      <c r="A22" s="75" t="s">
        <v>9</v>
      </c>
      <c r="B22" s="76">
        <v>4.2949999999999999</v>
      </c>
      <c r="C22" s="76">
        <v>4.2649999999999997</v>
      </c>
      <c r="D22" s="77">
        <v>4.3250000000000002</v>
      </c>
      <c r="F22" s="4" t="s">
        <v>142</v>
      </c>
      <c r="I22" s="4" t="s">
        <v>156</v>
      </c>
    </row>
    <row r="23" spans="1:9" x14ac:dyDescent="0.3">
      <c r="A23" s="79" t="s">
        <v>10</v>
      </c>
      <c r="B23" s="80">
        <v>4.1349999999999998</v>
      </c>
      <c r="C23" s="80">
        <v>4.08</v>
      </c>
      <c r="D23" s="81">
        <v>4.17</v>
      </c>
      <c r="F23" s="72" t="s">
        <v>4</v>
      </c>
      <c r="G23" s="73" t="s">
        <v>5</v>
      </c>
      <c r="H23" s="73" t="s">
        <v>6</v>
      </c>
      <c r="I23" s="74" t="s">
        <v>7</v>
      </c>
    </row>
    <row r="24" spans="1:9" x14ac:dyDescent="0.3">
      <c r="A24" s="4" t="s">
        <v>157</v>
      </c>
      <c r="B24" s="4"/>
      <c r="C24" s="4"/>
      <c r="D24" s="4" t="s">
        <v>15</v>
      </c>
      <c r="F24" s="83"/>
      <c r="G24" s="76">
        <v>31.2</v>
      </c>
      <c r="H24" s="76">
        <v>31.5</v>
      </c>
      <c r="I24" s="76">
        <v>32.1</v>
      </c>
    </row>
    <row r="25" spans="1:9" x14ac:dyDescent="0.3">
      <c r="A25" s="72" t="s">
        <v>4</v>
      </c>
      <c r="B25" s="73" t="s">
        <v>5</v>
      </c>
      <c r="C25" s="73" t="s">
        <v>6</v>
      </c>
      <c r="D25" s="74" t="s">
        <v>7</v>
      </c>
    </row>
    <row r="26" spans="1:9" x14ac:dyDescent="0.3">
      <c r="A26" s="75" t="s">
        <v>8</v>
      </c>
      <c r="B26" s="76">
        <v>0.35499999999999998</v>
      </c>
      <c r="C26" s="76">
        <v>0.32</v>
      </c>
      <c r="D26" s="77">
        <v>0.32</v>
      </c>
    </row>
    <row r="27" spans="1:9" x14ac:dyDescent="0.3">
      <c r="A27" s="75" t="s">
        <v>9</v>
      </c>
      <c r="B27" s="76">
        <v>0.32500000000000001</v>
      </c>
      <c r="C27" s="76">
        <v>0.30499999999999999</v>
      </c>
      <c r="D27" s="77">
        <v>0.3</v>
      </c>
    </row>
    <row r="28" spans="1:9" x14ac:dyDescent="0.3">
      <c r="A28" s="79" t="s">
        <v>10</v>
      </c>
      <c r="B28" s="80">
        <v>0.28999999999999998</v>
      </c>
      <c r="C28" s="80">
        <v>0.26500000000000001</v>
      </c>
      <c r="D28" s="81">
        <v>0.26500000000000001</v>
      </c>
    </row>
    <row r="30" spans="1:9" x14ac:dyDescent="0.3">
      <c r="A30" s="4" t="s">
        <v>158</v>
      </c>
      <c r="B30" s="4"/>
      <c r="C30" s="4"/>
      <c r="D30" s="4" t="s">
        <v>23</v>
      </c>
    </row>
    <row r="31" spans="1:9" x14ac:dyDescent="0.3">
      <c r="A31" s="72" t="s">
        <v>4</v>
      </c>
      <c r="B31" s="73" t="s">
        <v>5</v>
      </c>
      <c r="C31" s="73" t="s">
        <v>6</v>
      </c>
      <c r="D31" s="74" t="s">
        <v>7</v>
      </c>
      <c r="G31" s="56"/>
    </row>
    <row r="32" spans="1:9" x14ac:dyDescent="0.3">
      <c r="A32" s="75" t="s">
        <v>8</v>
      </c>
      <c r="B32" s="76">
        <v>4.5999999999999999E-2</v>
      </c>
      <c r="C32" s="76">
        <v>4.4999999999999998E-2</v>
      </c>
      <c r="D32" s="77">
        <v>4.4999999999999998E-2</v>
      </c>
      <c r="G32" s="57"/>
    </row>
    <row r="33" spans="1:9" x14ac:dyDescent="0.3">
      <c r="A33" s="75" t="s">
        <v>9</v>
      </c>
      <c r="B33" s="76">
        <v>3.9E-2</v>
      </c>
      <c r="C33" s="76">
        <v>3.7999999999999999E-2</v>
      </c>
      <c r="D33" s="77">
        <v>0.04</v>
      </c>
      <c r="G33" s="58"/>
    </row>
    <row r="34" spans="1:9" x14ac:dyDescent="0.3">
      <c r="A34" s="79" t="s">
        <v>10</v>
      </c>
      <c r="B34" s="80">
        <v>3.2000000000000001E-2</v>
      </c>
      <c r="C34" s="80">
        <v>3.4000000000000002E-2</v>
      </c>
      <c r="D34" s="81">
        <v>3.2000000000000001E-2</v>
      </c>
      <c r="G34" s="59"/>
    </row>
    <row r="37" spans="1:9" x14ac:dyDescent="0.3">
      <c r="A37" s="34" t="s">
        <v>133</v>
      </c>
    </row>
    <row r="38" spans="1:9" x14ac:dyDescent="0.3">
      <c r="A38" s="85" t="s">
        <v>206</v>
      </c>
      <c r="B38" s="86"/>
      <c r="C38" s="86"/>
      <c r="D38" s="86"/>
      <c r="E38" s="86"/>
      <c r="F38" s="86"/>
      <c r="G38" s="86"/>
      <c r="H38" s="86"/>
      <c r="I38" s="87"/>
    </row>
    <row r="39" spans="1:9" x14ac:dyDescent="0.3">
      <c r="A39" s="88"/>
      <c r="B39" s="89"/>
      <c r="C39" s="89"/>
      <c r="D39" s="89"/>
      <c r="E39" s="89"/>
      <c r="F39" s="89"/>
      <c r="G39" s="89"/>
      <c r="H39" s="89"/>
      <c r="I39" s="90"/>
    </row>
    <row r="40" spans="1:9" x14ac:dyDescent="0.3">
      <c r="A40" s="88"/>
      <c r="B40" s="89"/>
      <c r="C40" s="89"/>
      <c r="D40" s="89"/>
      <c r="E40" s="89"/>
      <c r="F40" s="89"/>
      <c r="G40" s="89"/>
      <c r="H40" s="89"/>
      <c r="I40" s="90"/>
    </row>
    <row r="41" spans="1:9" x14ac:dyDescent="0.3">
      <c r="A41" s="88"/>
      <c r="B41" s="89"/>
      <c r="C41" s="89"/>
      <c r="D41" s="89"/>
      <c r="E41" s="89"/>
      <c r="F41" s="89"/>
      <c r="G41" s="89"/>
      <c r="H41" s="89"/>
      <c r="I41" s="90"/>
    </row>
    <row r="42" spans="1:9" x14ac:dyDescent="0.3">
      <c r="A42" s="88"/>
      <c r="B42" s="89"/>
      <c r="C42" s="89"/>
      <c r="D42" s="89"/>
      <c r="E42" s="89"/>
      <c r="F42" s="89"/>
      <c r="G42" s="89"/>
      <c r="H42" s="89"/>
      <c r="I42" s="90"/>
    </row>
    <row r="43" spans="1:9" x14ac:dyDescent="0.3">
      <c r="A43" s="88"/>
      <c r="B43" s="89"/>
      <c r="C43" s="89"/>
      <c r="D43" s="89"/>
      <c r="E43" s="89"/>
      <c r="F43" s="89"/>
      <c r="G43" s="89"/>
      <c r="H43" s="89"/>
      <c r="I43" s="90"/>
    </row>
    <row r="44" spans="1:9" x14ac:dyDescent="0.3">
      <c r="A44" s="88"/>
      <c r="B44" s="89"/>
      <c r="C44" s="89"/>
      <c r="D44" s="89"/>
      <c r="E44" s="89"/>
      <c r="F44" s="89"/>
      <c r="G44" s="89"/>
      <c r="H44" s="89"/>
      <c r="I44" s="90"/>
    </row>
    <row r="45" spans="1:9" x14ac:dyDescent="0.3">
      <c r="A45" s="88"/>
      <c r="B45" s="89"/>
      <c r="C45" s="89"/>
      <c r="D45" s="89"/>
      <c r="E45" s="89"/>
      <c r="F45" s="89"/>
      <c r="G45" s="89"/>
      <c r="H45" s="89"/>
      <c r="I45" s="90"/>
    </row>
    <row r="46" spans="1:9" x14ac:dyDescent="0.3">
      <c r="A46" s="88"/>
      <c r="B46" s="89"/>
      <c r="C46" s="89"/>
      <c r="D46" s="89"/>
      <c r="E46" s="89"/>
      <c r="F46" s="89"/>
      <c r="G46" s="89"/>
      <c r="H46" s="89"/>
      <c r="I46" s="90"/>
    </row>
    <row r="47" spans="1:9" x14ac:dyDescent="0.3">
      <c r="A47" s="88"/>
      <c r="B47" s="89"/>
      <c r="C47" s="89"/>
      <c r="D47" s="89"/>
      <c r="E47" s="89"/>
      <c r="F47" s="89"/>
      <c r="G47" s="89"/>
      <c r="H47" s="89"/>
      <c r="I47" s="90"/>
    </row>
    <row r="48" spans="1:9" x14ac:dyDescent="0.3">
      <c r="A48" s="88"/>
      <c r="B48" s="89"/>
      <c r="C48" s="89"/>
      <c r="D48" s="89"/>
      <c r="E48" s="89"/>
      <c r="F48" s="89"/>
      <c r="G48" s="89"/>
      <c r="H48" s="89"/>
      <c r="I48" s="90"/>
    </row>
    <row r="49" spans="1:9" x14ac:dyDescent="0.3">
      <c r="A49" s="88"/>
      <c r="B49" s="89"/>
      <c r="C49" s="89"/>
      <c r="D49" s="89"/>
      <c r="E49" s="89"/>
      <c r="F49" s="89"/>
      <c r="G49" s="89"/>
      <c r="H49" s="89"/>
      <c r="I49" s="90"/>
    </row>
    <row r="50" spans="1:9" x14ac:dyDescent="0.3">
      <c r="A50" s="88"/>
      <c r="B50" s="89"/>
      <c r="C50" s="89"/>
      <c r="D50" s="89"/>
      <c r="E50" s="89"/>
      <c r="F50" s="89"/>
      <c r="G50" s="89"/>
      <c r="H50" s="89"/>
      <c r="I50" s="90"/>
    </row>
    <row r="51" spans="1:9" x14ac:dyDescent="0.3">
      <c r="A51" s="91"/>
      <c r="B51" s="92"/>
      <c r="C51" s="92"/>
      <c r="D51" s="92"/>
      <c r="E51" s="92"/>
      <c r="F51" s="92"/>
      <c r="G51" s="92"/>
      <c r="H51" s="92"/>
      <c r="I51" s="93"/>
    </row>
  </sheetData>
  <mergeCells count="1">
    <mergeCell ref="A38:I51"/>
  </mergeCells>
  <phoneticPr fontId="1" type="noConversion"/>
  <pageMargins left="0.7" right="0.7" top="0.75" bottom="0.75" header="0.3" footer="0.3"/>
  <tableParts count="12">
    <tablePart r:id="rId1"/>
    <tablePart r:id="rId2"/>
    <tablePart r:id="rId3"/>
    <tablePart r:id="rId4"/>
    <tablePart r:id="rId5"/>
    <tablePart r:id="rId6"/>
    <tablePart r:id="rId7"/>
    <tablePart r:id="rId8"/>
    <tablePart r:id="rId9"/>
    <tablePart r:id="rId10"/>
    <tablePart r:id="rId11"/>
    <tablePart r:id="rId1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5DA25-BB41-4FD8-88F0-78FD4297FAA5}">
  <sheetPr>
    <tabColor theme="5" tint="0.79998168889431442"/>
  </sheetPr>
  <dimension ref="A1:I51"/>
  <sheetViews>
    <sheetView topLeftCell="A16" zoomScale="115" zoomScaleNormal="115" workbookViewId="0">
      <selection activeCell="K56" sqref="K56"/>
    </sheetView>
  </sheetViews>
  <sheetFormatPr defaultRowHeight="16.5" x14ac:dyDescent="0.3"/>
  <sheetData>
    <row r="1" spans="1:9" x14ac:dyDescent="0.3">
      <c r="A1" t="s">
        <v>167</v>
      </c>
    </row>
    <row r="2" spans="1:9" x14ac:dyDescent="0.3">
      <c r="A2" t="s">
        <v>153</v>
      </c>
      <c r="D2" t="s">
        <v>2</v>
      </c>
      <c r="E2" t="s">
        <v>154</v>
      </c>
      <c r="F2" s="4" t="s">
        <v>3</v>
      </c>
    </row>
    <row r="3" spans="1:9" x14ac:dyDescent="0.3">
      <c r="A3" s="5" t="s">
        <v>4</v>
      </c>
      <c r="B3" s="1" t="s">
        <v>5</v>
      </c>
      <c r="C3" s="15" t="s">
        <v>6</v>
      </c>
      <c r="D3" s="16" t="s">
        <v>7</v>
      </c>
      <c r="F3" s="5" t="s">
        <v>4</v>
      </c>
      <c r="G3" s="8" t="s">
        <v>5</v>
      </c>
      <c r="H3" s="8" t="s">
        <v>6</v>
      </c>
      <c r="I3" s="9" t="s">
        <v>7</v>
      </c>
    </row>
    <row r="4" spans="1:9" x14ac:dyDescent="0.3">
      <c r="A4" s="10" t="s">
        <v>8</v>
      </c>
      <c r="B4" s="7">
        <v>0</v>
      </c>
      <c r="C4" s="7">
        <v>3.32</v>
      </c>
      <c r="D4" s="12">
        <v>1.22</v>
      </c>
      <c r="F4" s="6"/>
      <c r="G4" s="7">
        <v>7.65</v>
      </c>
      <c r="H4" s="7">
        <v>7.73</v>
      </c>
      <c r="I4" s="7">
        <v>7.21</v>
      </c>
    </row>
    <row r="5" spans="1:9" x14ac:dyDescent="0.3">
      <c r="A5" s="10" t="s">
        <v>9</v>
      </c>
      <c r="B5" s="7">
        <v>0.3</v>
      </c>
      <c r="C5" s="7">
        <v>2.21</v>
      </c>
      <c r="D5" s="12">
        <v>1</v>
      </c>
    </row>
    <row r="6" spans="1:9" x14ac:dyDescent="0.3">
      <c r="A6" s="11" t="s">
        <v>10</v>
      </c>
      <c r="B6" s="13">
        <v>0.9</v>
      </c>
      <c r="C6" s="13">
        <v>1.88</v>
      </c>
      <c r="D6" s="14">
        <v>0.73</v>
      </c>
      <c r="F6" s="4" t="s">
        <v>11</v>
      </c>
      <c r="I6" s="4" t="s">
        <v>12</v>
      </c>
    </row>
    <row r="7" spans="1:9" x14ac:dyDescent="0.3">
      <c r="F7" s="5" t="s">
        <v>4</v>
      </c>
      <c r="G7" s="1" t="s">
        <v>5</v>
      </c>
      <c r="H7" s="1" t="s">
        <v>6</v>
      </c>
      <c r="I7" s="2" t="s">
        <v>7</v>
      </c>
    </row>
    <row r="8" spans="1:9" x14ac:dyDescent="0.3">
      <c r="A8" s="4" t="s">
        <v>16</v>
      </c>
      <c r="D8" s="4" t="s">
        <v>23</v>
      </c>
      <c r="F8" s="3"/>
      <c r="G8" s="7">
        <v>44.4</v>
      </c>
      <c r="H8" s="7">
        <v>44.49</v>
      </c>
      <c r="I8" s="7">
        <v>45.71</v>
      </c>
    </row>
    <row r="9" spans="1:9" x14ac:dyDescent="0.3">
      <c r="A9" s="52" t="s">
        <v>4</v>
      </c>
      <c r="B9" s="53" t="s">
        <v>5</v>
      </c>
      <c r="C9" s="53" t="s">
        <v>6</v>
      </c>
      <c r="D9" s="54" t="s">
        <v>7</v>
      </c>
    </row>
    <row r="10" spans="1:9" x14ac:dyDescent="0.3">
      <c r="A10" s="10" t="s">
        <v>8</v>
      </c>
      <c r="B10" s="7">
        <v>43</v>
      </c>
      <c r="C10" s="7">
        <v>40</v>
      </c>
      <c r="D10" s="12">
        <v>50</v>
      </c>
      <c r="F10" s="4" t="s">
        <v>14</v>
      </c>
      <c r="I10" s="4" t="s">
        <v>15</v>
      </c>
    </row>
    <row r="11" spans="1:9" x14ac:dyDescent="0.3">
      <c r="A11" s="10" t="s">
        <v>9</v>
      </c>
      <c r="B11" s="7">
        <v>20</v>
      </c>
      <c r="C11" s="7">
        <v>40</v>
      </c>
      <c r="D11" s="12">
        <v>43</v>
      </c>
      <c r="F11" s="5" t="s">
        <v>4</v>
      </c>
      <c r="G11" s="1" t="s">
        <v>5</v>
      </c>
      <c r="H11" s="1" t="s">
        <v>6</v>
      </c>
      <c r="I11" s="2" t="s">
        <v>7</v>
      </c>
    </row>
    <row r="12" spans="1:9" x14ac:dyDescent="0.3">
      <c r="A12" s="11" t="s">
        <v>10</v>
      </c>
      <c r="B12" s="13">
        <v>43</v>
      </c>
      <c r="C12" s="13">
        <v>43</v>
      </c>
      <c r="D12" s="14">
        <v>46</v>
      </c>
      <c r="F12" s="3"/>
      <c r="G12" s="7">
        <v>5.73</v>
      </c>
      <c r="H12" s="7">
        <v>5.7</v>
      </c>
      <c r="I12" s="7">
        <v>6.09</v>
      </c>
    </row>
    <row r="13" spans="1:9" x14ac:dyDescent="0.3">
      <c r="A13" s="17" t="s">
        <v>19</v>
      </c>
      <c r="B13" s="18"/>
      <c r="C13" s="18"/>
      <c r="D13" s="19" t="s">
        <v>23</v>
      </c>
    </row>
    <row r="14" spans="1:9" x14ac:dyDescent="0.3">
      <c r="A14" s="5" t="s">
        <v>4</v>
      </c>
      <c r="B14" s="1" t="s">
        <v>5</v>
      </c>
      <c r="C14" s="15" t="s">
        <v>6</v>
      </c>
      <c r="D14" s="16" t="s">
        <v>7</v>
      </c>
      <c r="F14" s="4" t="s">
        <v>17</v>
      </c>
      <c r="I14" s="4" t="s">
        <v>18</v>
      </c>
    </row>
    <row r="15" spans="1:9" x14ac:dyDescent="0.3">
      <c r="A15" s="10" t="s">
        <v>8</v>
      </c>
      <c r="B15" s="7">
        <v>13</v>
      </c>
      <c r="C15" s="7">
        <v>7</v>
      </c>
      <c r="D15" s="12">
        <v>20</v>
      </c>
      <c r="F15" s="5" t="s">
        <v>4</v>
      </c>
      <c r="G15" s="1" t="s">
        <v>5</v>
      </c>
      <c r="H15" s="1" t="s">
        <v>6</v>
      </c>
      <c r="I15" s="2" t="s">
        <v>7</v>
      </c>
    </row>
    <row r="16" spans="1:9" x14ac:dyDescent="0.3">
      <c r="A16" s="10" t="s">
        <v>9</v>
      </c>
      <c r="B16" s="7">
        <v>17</v>
      </c>
      <c r="C16" s="7">
        <v>13</v>
      </c>
      <c r="D16" s="12">
        <v>17</v>
      </c>
      <c r="F16" s="3"/>
      <c r="G16" s="7">
        <v>148</v>
      </c>
      <c r="H16" s="7">
        <v>134</v>
      </c>
      <c r="I16" s="7">
        <v>148</v>
      </c>
    </row>
    <row r="17" spans="1:9" x14ac:dyDescent="0.3">
      <c r="A17" s="11" t="s">
        <v>10</v>
      </c>
      <c r="B17" s="13">
        <v>13</v>
      </c>
      <c r="C17" s="13">
        <v>10</v>
      </c>
      <c r="D17" s="14">
        <v>13</v>
      </c>
    </row>
    <row r="18" spans="1:9" x14ac:dyDescent="0.3">
      <c r="F18" s="4" t="s">
        <v>140</v>
      </c>
      <c r="I18" s="4" t="s">
        <v>155</v>
      </c>
    </row>
    <row r="19" spans="1:9" x14ac:dyDescent="0.3">
      <c r="A19" s="4" t="s">
        <v>20</v>
      </c>
      <c r="D19" t="s">
        <v>21</v>
      </c>
      <c r="F19" s="5" t="s">
        <v>4</v>
      </c>
      <c r="G19" s="1" t="s">
        <v>5</v>
      </c>
      <c r="H19" s="1" t="s">
        <v>6</v>
      </c>
      <c r="I19" s="2" t="s">
        <v>7</v>
      </c>
    </row>
    <row r="20" spans="1:9" x14ac:dyDescent="0.3">
      <c r="A20" s="20" t="s">
        <v>4</v>
      </c>
      <c r="B20" s="21" t="s">
        <v>5</v>
      </c>
      <c r="C20" s="22" t="s">
        <v>6</v>
      </c>
      <c r="D20" s="22" t="s">
        <v>7</v>
      </c>
      <c r="F20" s="50"/>
      <c r="G20" s="7">
        <v>36.4</v>
      </c>
      <c r="H20" s="7">
        <v>36.5</v>
      </c>
      <c r="I20" s="7">
        <v>37.6</v>
      </c>
    </row>
    <row r="21" spans="1:9" x14ac:dyDescent="0.3">
      <c r="A21" s="23" t="s">
        <v>8</v>
      </c>
      <c r="B21" s="55">
        <v>3.141</v>
      </c>
      <c r="C21" s="55">
        <v>2.7509999999999999</v>
      </c>
      <c r="D21" s="55">
        <v>2.5230000000000001</v>
      </c>
    </row>
    <row r="22" spans="1:9" x14ac:dyDescent="0.3">
      <c r="A22" s="23" t="s">
        <v>9</v>
      </c>
      <c r="B22" s="55">
        <v>2.9239999999999999</v>
      </c>
      <c r="C22" s="55">
        <v>2.6379999999999999</v>
      </c>
      <c r="D22" s="55">
        <v>2.883</v>
      </c>
      <c r="F22" s="4" t="s">
        <v>142</v>
      </c>
      <c r="I22" s="4" t="s">
        <v>156</v>
      </c>
    </row>
    <row r="23" spans="1:9" x14ac:dyDescent="0.3">
      <c r="A23" s="24" t="s">
        <v>10</v>
      </c>
      <c r="B23" s="55">
        <v>2.7269999999999999</v>
      </c>
      <c r="C23" s="55">
        <v>2.4780000000000002</v>
      </c>
      <c r="D23" s="55">
        <v>2.7</v>
      </c>
      <c r="F23" s="5" t="s">
        <v>4</v>
      </c>
      <c r="G23" s="1" t="s">
        <v>5</v>
      </c>
      <c r="H23" s="1" t="s">
        <v>6</v>
      </c>
      <c r="I23" s="2" t="s">
        <v>7</v>
      </c>
    </row>
    <row r="24" spans="1:9" x14ac:dyDescent="0.3">
      <c r="A24" s="4" t="s">
        <v>157</v>
      </c>
      <c r="B24" s="4"/>
      <c r="C24" s="4"/>
      <c r="D24" s="4" t="s">
        <v>15</v>
      </c>
      <c r="F24" s="50"/>
      <c r="G24" s="7">
        <v>26</v>
      </c>
      <c r="H24" s="7">
        <v>27.1</v>
      </c>
      <c r="I24" s="7">
        <v>25.5</v>
      </c>
    </row>
    <row r="25" spans="1:9" x14ac:dyDescent="0.3">
      <c r="A25" s="52" t="s">
        <v>4</v>
      </c>
      <c r="B25" s="53" t="s">
        <v>26</v>
      </c>
      <c r="C25" s="53" t="s">
        <v>27</v>
      </c>
      <c r="D25" s="54" t="s">
        <v>28</v>
      </c>
    </row>
    <row r="26" spans="1:9" x14ac:dyDescent="0.3">
      <c r="A26" s="10" t="s">
        <v>29</v>
      </c>
      <c r="B26" s="7">
        <v>0.42299999999999999</v>
      </c>
      <c r="C26" s="7">
        <v>0.45400000000000001</v>
      </c>
      <c r="D26" s="12">
        <v>0.47099999999999997</v>
      </c>
    </row>
    <row r="27" spans="1:9" x14ac:dyDescent="0.3">
      <c r="A27" s="10" t="s">
        <v>30</v>
      </c>
      <c r="B27" s="7">
        <v>0.49399999999999999</v>
      </c>
      <c r="C27" s="7">
        <v>0.52600000000000002</v>
      </c>
      <c r="D27" s="12">
        <v>0.58099999999999996</v>
      </c>
    </row>
    <row r="28" spans="1:9" x14ac:dyDescent="0.3">
      <c r="A28" s="11" t="s">
        <v>31</v>
      </c>
      <c r="B28" s="13">
        <v>0.59499999999999997</v>
      </c>
      <c r="C28" s="13">
        <v>0.67600000000000005</v>
      </c>
      <c r="D28" s="14">
        <v>0.68400000000000005</v>
      </c>
    </row>
    <row r="30" spans="1:9" x14ac:dyDescent="0.3">
      <c r="A30" s="4" t="s">
        <v>158</v>
      </c>
      <c r="B30" s="4"/>
      <c r="C30" s="4"/>
      <c r="D30" s="4" t="s">
        <v>23</v>
      </c>
    </row>
    <row r="31" spans="1:9" x14ac:dyDescent="0.3">
      <c r="A31" s="5" t="s">
        <v>4</v>
      </c>
      <c r="B31" s="1" t="s">
        <v>5</v>
      </c>
      <c r="C31" s="1" t="s">
        <v>6</v>
      </c>
      <c r="D31" s="2" t="s">
        <v>7</v>
      </c>
      <c r="G31" s="56"/>
    </row>
    <row r="32" spans="1:9" x14ac:dyDescent="0.3">
      <c r="A32" s="10" t="s">
        <v>8</v>
      </c>
      <c r="B32" s="7">
        <v>7.4999999999999997E-2</v>
      </c>
      <c r="C32" s="7">
        <v>7.6999999999999999E-2</v>
      </c>
      <c r="D32" s="12">
        <v>5.6000000000000001E-2</v>
      </c>
      <c r="G32" s="57"/>
    </row>
    <row r="33" spans="1:9" x14ac:dyDescent="0.3">
      <c r="A33" s="10" t="s">
        <v>9</v>
      </c>
      <c r="B33" s="7">
        <v>8.4000000000000005E-2</v>
      </c>
      <c r="C33" s="7">
        <v>7.2999999999999995E-2</v>
      </c>
      <c r="D33" s="12">
        <v>7.0999999999999994E-2</v>
      </c>
      <c r="G33" s="58"/>
    </row>
    <row r="34" spans="1:9" x14ac:dyDescent="0.3">
      <c r="A34" s="11" t="s">
        <v>10</v>
      </c>
      <c r="B34" s="13">
        <v>0.1</v>
      </c>
      <c r="C34" s="13">
        <v>6.5000000000000002E-2</v>
      </c>
      <c r="D34" s="14">
        <v>7.0999999999999994E-2</v>
      </c>
      <c r="G34" s="59"/>
    </row>
    <row r="37" spans="1:9" x14ac:dyDescent="0.3">
      <c r="A37" s="34" t="s">
        <v>133</v>
      </c>
    </row>
    <row r="38" spans="1:9" ht="17.25" customHeight="1" x14ac:dyDescent="0.3">
      <c r="A38" s="85" t="s">
        <v>168</v>
      </c>
      <c r="B38" s="86"/>
      <c r="C38" s="86"/>
      <c r="D38" s="86"/>
      <c r="E38" s="86"/>
      <c r="F38" s="86"/>
      <c r="G38" s="86"/>
      <c r="H38" s="86"/>
      <c r="I38" s="87"/>
    </row>
    <row r="39" spans="1:9" x14ac:dyDescent="0.3">
      <c r="A39" s="88"/>
      <c r="B39" s="89"/>
      <c r="C39" s="89"/>
      <c r="D39" s="89"/>
      <c r="E39" s="89"/>
      <c r="F39" s="89"/>
      <c r="G39" s="89"/>
      <c r="H39" s="89"/>
      <c r="I39" s="90"/>
    </row>
    <row r="40" spans="1:9" x14ac:dyDescent="0.3">
      <c r="A40" s="88"/>
      <c r="B40" s="89"/>
      <c r="C40" s="89"/>
      <c r="D40" s="89"/>
      <c r="E40" s="89"/>
      <c r="F40" s="89"/>
      <c r="G40" s="89"/>
      <c r="H40" s="89"/>
      <c r="I40" s="90"/>
    </row>
    <row r="41" spans="1:9" x14ac:dyDescent="0.3">
      <c r="A41" s="88"/>
      <c r="B41" s="89"/>
      <c r="C41" s="89"/>
      <c r="D41" s="89"/>
      <c r="E41" s="89"/>
      <c r="F41" s="89"/>
      <c r="G41" s="89"/>
      <c r="H41" s="89"/>
      <c r="I41" s="90"/>
    </row>
    <row r="42" spans="1:9" x14ac:dyDescent="0.3">
      <c r="A42" s="88"/>
      <c r="B42" s="89"/>
      <c r="C42" s="89"/>
      <c r="D42" s="89"/>
      <c r="E42" s="89"/>
      <c r="F42" s="89"/>
      <c r="G42" s="89"/>
      <c r="H42" s="89"/>
      <c r="I42" s="90"/>
    </row>
    <row r="43" spans="1:9" x14ac:dyDescent="0.3">
      <c r="A43" s="88"/>
      <c r="B43" s="89"/>
      <c r="C43" s="89"/>
      <c r="D43" s="89"/>
      <c r="E43" s="89"/>
      <c r="F43" s="89"/>
      <c r="G43" s="89"/>
      <c r="H43" s="89"/>
      <c r="I43" s="90"/>
    </row>
    <row r="44" spans="1:9" x14ac:dyDescent="0.3">
      <c r="A44" s="88"/>
      <c r="B44" s="89"/>
      <c r="C44" s="89"/>
      <c r="D44" s="89"/>
      <c r="E44" s="89"/>
      <c r="F44" s="89"/>
      <c r="G44" s="89"/>
      <c r="H44" s="89"/>
      <c r="I44" s="90"/>
    </row>
    <row r="45" spans="1:9" x14ac:dyDescent="0.3">
      <c r="A45" s="88"/>
      <c r="B45" s="89"/>
      <c r="C45" s="89"/>
      <c r="D45" s="89"/>
      <c r="E45" s="89"/>
      <c r="F45" s="89"/>
      <c r="G45" s="89"/>
      <c r="H45" s="89"/>
      <c r="I45" s="90"/>
    </row>
    <row r="46" spans="1:9" x14ac:dyDescent="0.3">
      <c r="A46" s="88"/>
      <c r="B46" s="89"/>
      <c r="C46" s="89"/>
      <c r="D46" s="89"/>
      <c r="E46" s="89"/>
      <c r="F46" s="89"/>
      <c r="G46" s="89"/>
      <c r="H46" s="89"/>
      <c r="I46" s="90"/>
    </row>
    <row r="47" spans="1:9" x14ac:dyDescent="0.3">
      <c r="A47" s="88"/>
      <c r="B47" s="89"/>
      <c r="C47" s="89"/>
      <c r="D47" s="89"/>
      <c r="E47" s="89"/>
      <c r="F47" s="89"/>
      <c r="G47" s="89"/>
      <c r="H47" s="89"/>
      <c r="I47" s="90"/>
    </row>
    <row r="48" spans="1:9" x14ac:dyDescent="0.3">
      <c r="A48" s="88"/>
      <c r="B48" s="89"/>
      <c r="C48" s="89"/>
      <c r="D48" s="89"/>
      <c r="E48" s="89"/>
      <c r="F48" s="89"/>
      <c r="G48" s="89"/>
      <c r="H48" s="89"/>
      <c r="I48" s="90"/>
    </row>
    <row r="49" spans="1:9" x14ac:dyDescent="0.3">
      <c r="A49" s="88"/>
      <c r="B49" s="89"/>
      <c r="C49" s="89"/>
      <c r="D49" s="89"/>
      <c r="E49" s="89"/>
      <c r="F49" s="89"/>
      <c r="G49" s="89"/>
      <c r="H49" s="89"/>
      <c r="I49" s="90"/>
    </row>
    <row r="50" spans="1:9" x14ac:dyDescent="0.3">
      <c r="A50" s="88"/>
      <c r="B50" s="89"/>
      <c r="C50" s="89"/>
      <c r="D50" s="89"/>
      <c r="E50" s="89"/>
      <c r="F50" s="89"/>
      <c r="G50" s="89"/>
      <c r="H50" s="89"/>
      <c r="I50" s="90"/>
    </row>
    <row r="51" spans="1:9" ht="55.5" customHeight="1" x14ac:dyDescent="0.3">
      <c r="A51" s="91"/>
      <c r="B51" s="92"/>
      <c r="C51" s="92"/>
      <c r="D51" s="92"/>
      <c r="E51" s="92"/>
      <c r="F51" s="92"/>
      <c r="G51" s="92"/>
      <c r="H51" s="92"/>
      <c r="I51" s="93"/>
    </row>
  </sheetData>
  <autoFilter ref="A9:D9" xr:uid="{00000000-0009-0000-0000-000001000000}"/>
  <mergeCells count="1">
    <mergeCell ref="A38:I51"/>
  </mergeCells>
  <phoneticPr fontId="1" type="noConversion"/>
  <pageMargins left="0.7" right="0.7" top="0.75" bottom="0.75" header="0.3" footer="0.3"/>
  <pageSetup paperSize="9" orientation="portrait" r:id="rId1"/>
  <tableParts count="9">
    <tablePart r:id="rId2"/>
    <tablePart r:id="rId3"/>
    <tablePart r:id="rId4"/>
    <tablePart r:id="rId5"/>
    <tablePart r:id="rId6"/>
    <tablePart r:id="rId7"/>
    <tablePart r:id="rId8"/>
    <tablePart r:id="rId9"/>
    <tablePart r:id="rId10"/>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6A121-93C8-4C0E-B2C8-183CB14F3E8D}">
  <sheetPr>
    <tabColor theme="5" tint="0.79998168889431442"/>
  </sheetPr>
  <dimension ref="A1:I51"/>
  <sheetViews>
    <sheetView zoomScale="115" zoomScaleNormal="115" workbookViewId="0">
      <selection activeCell="K56" sqref="K56"/>
    </sheetView>
  </sheetViews>
  <sheetFormatPr defaultRowHeight="16.5" x14ac:dyDescent="0.3"/>
  <sheetData>
    <row r="1" spans="1:9" x14ac:dyDescent="0.3">
      <c r="A1" t="s">
        <v>152</v>
      </c>
    </row>
    <row r="2" spans="1:9" x14ac:dyDescent="0.3">
      <c r="A2" t="s">
        <v>153</v>
      </c>
      <c r="D2" t="s">
        <v>2</v>
      </c>
      <c r="E2" t="s">
        <v>154</v>
      </c>
      <c r="F2" s="4" t="s">
        <v>3</v>
      </c>
    </row>
    <row r="3" spans="1:9" x14ac:dyDescent="0.3">
      <c r="A3" s="5" t="s">
        <v>4</v>
      </c>
      <c r="B3" s="1" t="s">
        <v>5</v>
      </c>
      <c r="C3" s="15" t="s">
        <v>6</v>
      </c>
      <c r="D3" s="16" t="s">
        <v>7</v>
      </c>
      <c r="F3" s="5" t="s">
        <v>4</v>
      </c>
      <c r="G3" s="8" t="s">
        <v>5</v>
      </c>
      <c r="H3" s="8" t="s">
        <v>6</v>
      </c>
      <c r="I3" s="9" t="s">
        <v>7</v>
      </c>
    </row>
    <row r="4" spans="1:9" x14ac:dyDescent="0.3">
      <c r="A4" s="10" t="s">
        <v>8</v>
      </c>
      <c r="B4" s="7">
        <v>6.41</v>
      </c>
      <c r="C4" s="7">
        <v>6.27</v>
      </c>
      <c r="D4" s="12">
        <v>14</v>
      </c>
      <c r="F4" s="6"/>
      <c r="G4" s="7">
        <v>7.93</v>
      </c>
      <c r="H4" s="7">
        <v>7.31</v>
      </c>
      <c r="I4" s="7">
        <v>7.94</v>
      </c>
    </row>
    <row r="5" spans="1:9" x14ac:dyDescent="0.3">
      <c r="A5" s="10" t="s">
        <v>9</v>
      </c>
      <c r="B5" s="7">
        <v>1.31</v>
      </c>
      <c r="C5" s="7">
        <v>7.04</v>
      </c>
      <c r="D5" s="12">
        <v>18.36</v>
      </c>
    </row>
    <row r="6" spans="1:9" x14ac:dyDescent="0.3">
      <c r="A6" s="11" t="s">
        <v>10</v>
      </c>
      <c r="B6" s="13">
        <v>17</v>
      </c>
      <c r="C6" s="13">
        <v>8.23</v>
      </c>
      <c r="D6" s="14">
        <v>24.57</v>
      </c>
      <c r="F6" s="4" t="s">
        <v>11</v>
      </c>
      <c r="I6" s="4" t="s">
        <v>12</v>
      </c>
    </row>
    <row r="7" spans="1:9" x14ac:dyDescent="0.3">
      <c r="F7" s="5" t="s">
        <v>4</v>
      </c>
      <c r="G7" s="1" t="s">
        <v>5</v>
      </c>
      <c r="H7" s="1" t="s">
        <v>6</v>
      </c>
      <c r="I7" s="2" t="s">
        <v>7</v>
      </c>
    </row>
    <row r="8" spans="1:9" x14ac:dyDescent="0.3">
      <c r="A8" s="4" t="s">
        <v>16</v>
      </c>
      <c r="D8" s="4" t="s">
        <v>23</v>
      </c>
      <c r="F8" s="3"/>
      <c r="G8" s="7">
        <v>32.24</v>
      </c>
      <c r="H8" s="7">
        <v>35.26</v>
      </c>
      <c r="I8" s="7">
        <v>31.94</v>
      </c>
    </row>
    <row r="9" spans="1:9" x14ac:dyDescent="0.3">
      <c r="A9" s="52" t="s">
        <v>4</v>
      </c>
      <c r="B9" s="53" t="s">
        <v>5</v>
      </c>
      <c r="C9" s="53" t="s">
        <v>6</v>
      </c>
      <c r="D9" s="54" t="s">
        <v>7</v>
      </c>
    </row>
    <row r="10" spans="1:9" x14ac:dyDescent="0.3">
      <c r="A10" s="10" t="s">
        <v>8</v>
      </c>
      <c r="B10" s="7">
        <v>90</v>
      </c>
      <c r="C10" s="7">
        <v>100</v>
      </c>
      <c r="D10" s="12">
        <v>60</v>
      </c>
      <c r="F10" s="4" t="s">
        <v>14</v>
      </c>
      <c r="I10" s="4" t="s">
        <v>15</v>
      </c>
    </row>
    <row r="11" spans="1:9" x14ac:dyDescent="0.3">
      <c r="A11" s="10" t="s">
        <v>9</v>
      </c>
      <c r="B11" s="7">
        <v>80</v>
      </c>
      <c r="C11" s="7">
        <v>90</v>
      </c>
      <c r="D11" s="12">
        <v>80</v>
      </c>
      <c r="F11" s="5" t="s">
        <v>4</v>
      </c>
      <c r="G11" s="1" t="s">
        <v>5</v>
      </c>
      <c r="H11" s="1" t="s">
        <v>6</v>
      </c>
      <c r="I11" s="2" t="s">
        <v>7</v>
      </c>
    </row>
    <row r="12" spans="1:9" x14ac:dyDescent="0.3">
      <c r="A12" s="11" t="s">
        <v>10</v>
      </c>
      <c r="B12" s="13">
        <v>90</v>
      </c>
      <c r="C12" s="13">
        <v>100</v>
      </c>
      <c r="D12" s="14">
        <v>80</v>
      </c>
      <c r="F12" s="3"/>
      <c r="G12" s="7">
        <v>6.68</v>
      </c>
      <c r="H12" s="7">
        <v>5.89</v>
      </c>
      <c r="I12" s="7">
        <v>6.53</v>
      </c>
    </row>
    <row r="13" spans="1:9" x14ac:dyDescent="0.3">
      <c r="A13" s="17" t="s">
        <v>19</v>
      </c>
      <c r="B13" s="18"/>
      <c r="C13" s="18"/>
      <c r="D13" s="19" t="s">
        <v>23</v>
      </c>
    </row>
    <row r="14" spans="1:9" x14ac:dyDescent="0.3">
      <c r="A14" s="5" t="s">
        <v>4</v>
      </c>
      <c r="B14" s="1" t="s">
        <v>5</v>
      </c>
      <c r="C14" s="15" t="s">
        <v>6</v>
      </c>
      <c r="D14" s="16" t="s">
        <v>7</v>
      </c>
      <c r="F14" s="4" t="s">
        <v>17</v>
      </c>
      <c r="I14" s="4" t="s">
        <v>18</v>
      </c>
    </row>
    <row r="15" spans="1:9" x14ac:dyDescent="0.3">
      <c r="A15" s="10" t="s">
        <v>8</v>
      </c>
      <c r="B15" s="7">
        <v>50</v>
      </c>
      <c r="C15" s="7">
        <v>50</v>
      </c>
      <c r="D15" s="12">
        <v>30</v>
      </c>
      <c r="F15" s="5" t="s">
        <v>4</v>
      </c>
      <c r="G15" s="1" t="s">
        <v>5</v>
      </c>
      <c r="H15" s="1" t="s">
        <v>6</v>
      </c>
      <c r="I15" s="2" t="s">
        <v>7</v>
      </c>
    </row>
    <row r="16" spans="1:9" x14ac:dyDescent="0.3">
      <c r="A16" s="10" t="s">
        <v>9</v>
      </c>
      <c r="B16" s="7">
        <v>50</v>
      </c>
      <c r="C16" s="7">
        <v>40</v>
      </c>
      <c r="D16" s="12">
        <v>20</v>
      </c>
      <c r="F16" s="3"/>
      <c r="G16" s="7">
        <v>127</v>
      </c>
      <c r="H16" s="7">
        <v>106</v>
      </c>
      <c r="I16" s="7">
        <v>87</v>
      </c>
    </row>
    <row r="17" spans="1:9" x14ac:dyDescent="0.3">
      <c r="A17" s="11" t="s">
        <v>10</v>
      </c>
      <c r="B17" s="13">
        <v>50</v>
      </c>
      <c r="C17" s="13">
        <v>40</v>
      </c>
      <c r="D17" s="14">
        <v>20</v>
      </c>
    </row>
    <row r="18" spans="1:9" x14ac:dyDescent="0.3">
      <c r="F18" s="4" t="s">
        <v>140</v>
      </c>
      <c r="I18" s="4" t="s">
        <v>155</v>
      </c>
    </row>
    <row r="19" spans="1:9" x14ac:dyDescent="0.3">
      <c r="A19" s="4" t="s">
        <v>20</v>
      </c>
      <c r="D19" t="s">
        <v>21</v>
      </c>
      <c r="F19" s="5" t="s">
        <v>4</v>
      </c>
      <c r="G19" s="1" t="s">
        <v>5</v>
      </c>
      <c r="H19" s="1" t="s">
        <v>6</v>
      </c>
      <c r="I19" s="2" t="s">
        <v>7</v>
      </c>
    </row>
    <row r="20" spans="1:9" x14ac:dyDescent="0.3">
      <c r="A20" s="20" t="s">
        <v>4</v>
      </c>
      <c r="B20" s="21" t="s">
        <v>5</v>
      </c>
      <c r="C20" s="22" t="s">
        <v>6</v>
      </c>
      <c r="D20" s="22" t="s">
        <v>7</v>
      </c>
      <c r="F20" s="50"/>
      <c r="G20" s="7">
        <v>25.41</v>
      </c>
      <c r="H20" s="7">
        <v>28.07</v>
      </c>
      <c r="I20" s="7">
        <v>25.14</v>
      </c>
    </row>
    <row r="21" spans="1:9" x14ac:dyDescent="0.3">
      <c r="A21" s="23" t="s">
        <v>8</v>
      </c>
      <c r="B21" s="55">
        <v>3.605</v>
      </c>
      <c r="C21" s="55">
        <v>2.9089999999999998</v>
      </c>
      <c r="D21" s="55">
        <v>2.9359999999999999</v>
      </c>
    </row>
    <row r="22" spans="1:9" x14ac:dyDescent="0.3">
      <c r="A22" s="23" t="s">
        <v>9</v>
      </c>
      <c r="B22" s="55">
        <v>2.8610000000000002</v>
      </c>
      <c r="C22" s="55">
        <v>3.0489999999999999</v>
      </c>
      <c r="D22" s="55">
        <v>2.7229999999999999</v>
      </c>
      <c r="F22" s="4" t="s">
        <v>142</v>
      </c>
      <c r="I22" s="4" t="s">
        <v>156</v>
      </c>
    </row>
    <row r="23" spans="1:9" x14ac:dyDescent="0.3">
      <c r="A23" s="24" t="s">
        <v>10</v>
      </c>
      <c r="B23" s="55">
        <v>2.9910000000000001</v>
      </c>
      <c r="C23" s="55">
        <v>2.7709999999999999</v>
      </c>
      <c r="D23" s="55">
        <v>2.742</v>
      </c>
      <c r="F23" s="5" t="s">
        <v>4</v>
      </c>
      <c r="G23" s="1" t="s">
        <v>5</v>
      </c>
      <c r="H23" s="1" t="s">
        <v>6</v>
      </c>
      <c r="I23" s="2" t="s">
        <v>7</v>
      </c>
    </row>
    <row r="24" spans="1:9" x14ac:dyDescent="0.3">
      <c r="A24" s="4" t="s">
        <v>157</v>
      </c>
      <c r="B24" s="4"/>
      <c r="C24" s="4"/>
      <c r="D24" s="4" t="s">
        <v>15</v>
      </c>
      <c r="F24" s="50"/>
      <c r="G24" s="7">
        <v>31.3</v>
      </c>
      <c r="H24" s="7">
        <v>31.9</v>
      </c>
      <c r="I24" s="7">
        <v>32.6</v>
      </c>
    </row>
    <row r="25" spans="1:9" x14ac:dyDescent="0.3">
      <c r="A25" s="52" t="s">
        <v>4</v>
      </c>
      <c r="B25" s="53" t="s">
        <v>26</v>
      </c>
      <c r="C25" s="53" t="s">
        <v>27</v>
      </c>
      <c r="D25" s="54" t="s">
        <v>28</v>
      </c>
    </row>
    <row r="26" spans="1:9" x14ac:dyDescent="0.3">
      <c r="A26" s="10" t="s">
        <v>29</v>
      </c>
      <c r="B26" s="7">
        <v>1.6060000000000001</v>
      </c>
      <c r="C26" s="7">
        <v>1.4730000000000001</v>
      </c>
      <c r="D26" s="12">
        <v>1.385</v>
      </c>
    </row>
    <row r="27" spans="1:9" x14ac:dyDescent="0.3">
      <c r="A27" s="10" t="s">
        <v>30</v>
      </c>
      <c r="B27" s="7">
        <v>0.55200000000000005</v>
      </c>
      <c r="C27" s="7">
        <v>1.2509999999999999</v>
      </c>
      <c r="D27" s="12">
        <v>0.54800000000000004</v>
      </c>
    </row>
    <row r="28" spans="1:9" x14ac:dyDescent="0.3">
      <c r="A28" s="11" t="s">
        <v>31</v>
      </c>
      <c r="B28" s="13">
        <v>1.8049999999999999</v>
      </c>
      <c r="C28" s="13">
        <v>2.282</v>
      </c>
      <c r="D28" s="14">
        <v>0.28699999999999998</v>
      </c>
    </row>
    <row r="30" spans="1:9" x14ac:dyDescent="0.3">
      <c r="A30" s="4" t="s">
        <v>158</v>
      </c>
      <c r="B30" s="4"/>
      <c r="C30" s="4"/>
      <c r="D30" s="4" t="s">
        <v>23</v>
      </c>
    </row>
    <row r="31" spans="1:9" x14ac:dyDescent="0.3">
      <c r="A31" s="5" t="s">
        <v>4</v>
      </c>
      <c r="B31" s="1" t="s">
        <v>5</v>
      </c>
      <c r="C31" s="1" t="s">
        <v>6</v>
      </c>
      <c r="D31" s="2" t="s">
        <v>7</v>
      </c>
      <c r="G31" s="56"/>
    </row>
    <row r="32" spans="1:9" x14ac:dyDescent="0.3">
      <c r="A32" s="10" t="s">
        <v>8</v>
      </c>
      <c r="B32" s="7">
        <v>0.02</v>
      </c>
      <c r="C32" s="7">
        <v>2.1999999999999999E-2</v>
      </c>
      <c r="D32" s="12">
        <v>2.1000000000000001E-2</v>
      </c>
      <c r="G32" s="57"/>
    </row>
    <row r="33" spans="1:9" x14ac:dyDescent="0.3">
      <c r="A33" s="10" t="s">
        <v>9</v>
      </c>
      <c r="B33" s="7">
        <v>2.1999999999999999E-2</v>
      </c>
      <c r="C33" s="7">
        <v>2.5000000000000001E-2</v>
      </c>
      <c r="D33" s="12">
        <v>2.9000000000000001E-2</v>
      </c>
      <c r="G33" s="58"/>
    </row>
    <row r="34" spans="1:9" x14ac:dyDescent="0.3">
      <c r="A34" s="11" t="s">
        <v>10</v>
      </c>
      <c r="B34" s="13">
        <v>1.7000000000000001E-2</v>
      </c>
      <c r="C34" s="13">
        <v>0.02</v>
      </c>
      <c r="D34" s="14">
        <v>1.9E-2</v>
      </c>
      <c r="G34" s="59"/>
    </row>
    <row r="37" spans="1:9" x14ac:dyDescent="0.3">
      <c r="A37" s="34" t="s">
        <v>133</v>
      </c>
    </row>
    <row r="38" spans="1:9" ht="17.25" customHeight="1" x14ac:dyDescent="0.3">
      <c r="A38" s="94" t="s">
        <v>166</v>
      </c>
      <c r="B38" s="95"/>
      <c r="C38" s="95"/>
      <c r="D38" s="95"/>
      <c r="E38" s="95"/>
      <c r="F38" s="95"/>
      <c r="G38" s="95"/>
      <c r="H38" s="95"/>
      <c r="I38" s="96"/>
    </row>
    <row r="39" spans="1:9" x14ac:dyDescent="0.3">
      <c r="A39" s="97"/>
      <c r="B39" s="98"/>
      <c r="C39" s="98"/>
      <c r="D39" s="98"/>
      <c r="E39" s="98"/>
      <c r="F39" s="98"/>
      <c r="G39" s="98"/>
      <c r="H39" s="98"/>
      <c r="I39" s="99"/>
    </row>
    <row r="40" spans="1:9" x14ac:dyDescent="0.3">
      <c r="A40" s="97"/>
      <c r="B40" s="98"/>
      <c r="C40" s="98"/>
      <c r="D40" s="98"/>
      <c r="E40" s="98"/>
      <c r="F40" s="98"/>
      <c r="G40" s="98"/>
      <c r="H40" s="98"/>
      <c r="I40" s="99"/>
    </row>
    <row r="41" spans="1:9" x14ac:dyDescent="0.3">
      <c r="A41" s="97"/>
      <c r="B41" s="98"/>
      <c r="C41" s="98"/>
      <c r="D41" s="98"/>
      <c r="E41" s="98"/>
      <c r="F41" s="98"/>
      <c r="G41" s="98"/>
      <c r="H41" s="98"/>
      <c r="I41" s="99"/>
    </row>
    <row r="42" spans="1:9" x14ac:dyDescent="0.3">
      <c r="A42" s="97"/>
      <c r="B42" s="98"/>
      <c r="C42" s="98"/>
      <c r="D42" s="98"/>
      <c r="E42" s="98"/>
      <c r="F42" s="98"/>
      <c r="G42" s="98"/>
      <c r="H42" s="98"/>
      <c r="I42" s="99"/>
    </row>
    <row r="43" spans="1:9" x14ac:dyDescent="0.3">
      <c r="A43" s="97"/>
      <c r="B43" s="98"/>
      <c r="C43" s="98"/>
      <c r="D43" s="98"/>
      <c r="E43" s="98"/>
      <c r="F43" s="98"/>
      <c r="G43" s="98"/>
      <c r="H43" s="98"/>
      <c r="I43" s="99"/>
    </row>
    <row r="44" spans="1:9" x14ac:dyDescent="0.3">
      <c r="A44" s="97"/>
      <c r="B44" s="98"/>
      <c r="C44" s="98"/>
      <c r="D44" s="98"/>
      <c r="E44" s="98"/>
      <c r="F44" s="98"/>
      <c r="G44" s="98"/>
      <c r="H44" s="98"/>
      <c r="I44" s="99"/>
    </row>
    <row r="45" spans="1:9" x14ac:dyDescent="0.3">
      <c r="A45" s="97"/>
      <c r="B45" s="98"/>
      <c r="C45" s="98"/>
      <c r="D45" s="98"/>
      <c r="E45" s="98"/>
      <c r="F45" s="98"/>
      <c r="G45" s="98"/>
      <c r="H45" s="98"/>
      <c r="I45" s="99"/>
    </row>
    <row r="46" spans="1:9" x14ac:dyDescent="0.3">
      <c r="A46" s="97"/>
      <c r="B46" s="98"/>
      <c r="C46" s="98"/>
      <c r="D46" s="98"/>
      <c r="E46" s="98"/>
      <c r="F46" s="98"/>
      <c r="G46" s="98"/>
      <c r="H46" s="98"/>
      <c r="I46" s="99"/>
    </row>
    <row r="47" spans="1:9" x14ac:dyDescent="0.3">
      <c r="A47" s="97"/>
      <c r="B47" s="98"/>
      <c r="C47" s="98"/>
      <c r="D47" s="98"/>
      <c r="E47" s="98"/>
      <c r="F47" s="98"/>
      <c r="G47" s="98"/>
      <c r="H47" s="98"/>
      <c r="I47" s="99"/>
    </row>
    <row r="48" spans="1:9" x14ac:dyDescent="0.3">
      <c r="A48" s="97"/>
      <c r="B48" s="98"/>
      <c r="C48" s="98"/>
      <c r="D48" s="98"/>
      <c r="E48" s="98"/>
      <c r="F48" s="98"/>
      <c r="G48" s="98"/>
      <c r="H48" s="98"/>
      <c r="I48" s="99"/>
    </row>
    <row r="49" spans="1:9" x14ac:dyDescent="0.3">
      <c r="A49" s="97"/>
      <c r="B49" s="98"/>
      <c r="C49" s="98"/>
      <c r="D49" s="98"/>
      <c r="E49" s="98"/>
      <c r="F49" s="98"/>
      <c r="G49" s="98"/>
      <c r="H49" s="98"/>
      <c r="I49" s="99"/>
    </row>
    <row r="50" spans="1:9" x14ac:dyDescent="0.3">
      <c r="A50" s="97"/>
      <c r="B50" s="98"/>
      <c r="C50" s="98"/>
      <c r="D50" s="98"/>
      <c r="E50" s="98"/>
      <c r="F50" s="98"/>
      <c r="G50" s="98"/>
      <c r="H50" s="98"/>
      <c r="I50" s="99"/>
    </row>
    <row r="51" spans="1:9" ht="55.5" customHeight="1" x14ac:dyDescent="0.3">
      <c r="A51" s="100"/>
      <c r="B51" s="101"/>
      <c r="C51" s="101"/>
      <c r="D51" s="101"/>
      <c r="E51" s="101"/>
      <c r="F51" s="101"/>
      <c r="G51" s="101"/>
      <c r="H51" s="101"/>
      <c r="I51" s="102"/>
    </row>
  </sheetData>
  <autoFilter ref="A9:D9" xr:uid="{00000000-0009-0000-0000-000001000000}"/>
  <mergeCells count="1">
    <mergeCell ref="A38:I51"/>
  </mergeCells>
  <phoneticPr fontId="1" type="noConversion"/>
  <pageMargins left="0.7" right="0.7" top="0.75" bottom="0.75" header="0.3" footer="0.3"/>
  <pageSetup paperSize="9" orientation="portrait" r:id="rId1"/>
  <tableParts count="9">
    <tablePart r:id="rId2"/>
    <tablePart r:id="rId3"/>
    <tablePart r:id="rId4"/>
    <tablePart r:id="rId5"/>
    <tablePart r:id="rId6"/>
    <tablePart r:id="rId7"/>
    <tablePart r:id="rId8"/>
    <tablePart r:id="rId9"/>
    <tablePart r:id="rId10"/>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79998168889431442"/>
  </sheetPr>
  <dimension ref="A1:O55"/>
  <sheetViews>
    <sheetView topLeftCell="A19" zoomScale="115" zoomScaleNormal="115" workbookViewId="0">
      <selection activeCell="K56" sqref="K56"/>
    </sheetView>
  </sheetViews>
  <sheetFormatPr defaultRowHeight="16.5" x14ac:dyDescent="0.3"/>
  <cols>
    <col min="14" max="14" width="12.375" bestFit="1" customWidth="1"/>
    <col min="15" max="15" width="14.25" bestFit="1" customWidth="1"/>
    <col min="20" max="20" width="22.625" bestFit="1" customWidth="1"/>
    <col min="21" max="22" width="21.125" bestFit="1" customWidth="1"/>
    <col min="23" max="23" width="13.625" bestFit="1" customWidth="1"/>
    <col min="24" max="25" width="13.625" customWidth="1"/>
    <col min="26" max="26" width="13.875" bestFit="1" customWidth="1"/>
    <col min="28" max="28" width="12.375" bestFit="1" customWidth="1"/>
  </cols>
  <sheetData>
    <row r="1" spans="1:9" x14ac:dyDescent="0.3">
      <c r="A1" t="s">
        <v>0</v>
      </c>
    </row>
    <row r="2" spans="1:9" x14ac:dyDescent="0.3">
      <c r="A2" t="s">
        <v>1</v>
      </c>
      <c r="D2" t="s">
        <v>2</v>
      </c>
      <c r="F2" s="4" t="s">
        <v>3</v>
      </c>
    </row>
    <row r="3" spans="1:9" x14ac:dyDescent="0.3">
      <c r="A3" s="5" t="s">
        <v>4</v>
      </c>
      <c r="B3" s="1" t="s">
        <v>5</v>
      </c>
      <c r="C3" s="15" t="s">
        <v>6</v>
      </c>
      <c r="D3" s="16" t="s">
        <v>7</v>
      </c>
      <c r="F3" s="5" t="s">
        <v>4</v>
      </c>
      <c r="G3" s="8" t="s">
        <v>5</v>
      </c>
      <c r="H3" s="8" t="s">
        <v>6</v>
      </c>
      <c r="I3" s="9" t="s">
        <v>7</v>
      </c>
    </row>
    <row r="4" spans="1:9" x14ac:dyDescent="0.3">
      <c r="A4" s="10" t="s">
        <v>8</v>
      </c>
      <c r="B4" s="7">
        <v>-13.6</v>
      </c>
      <c r="C4" s="7">
        <v>-1.32</v>
      </c>
      <c r="D4" s="12">
        <v>-3.42</v>
      </c>
      <c r="F4" s="6"/>
      <c r="G4" s="7">
        <v>7.1</v>
      </c>
      <c r="H4" s="7">
        <v>7.34</v>
      </c>
      <c r="I4" s="7">
        <v>7.31</v>
      </c>
    </row>
    <row r="5" spans="1:9" x14ac:dyDescent="0.3">
      <c r="A5" s="10" t="s">
        <v>9</v>
      </c>
      <c r="B5" s="7">
        <v>2.34</v>
      </c>
      <c r="C5" s="7">
        <v>-0.86</v>
      </c>
      <c r="D5" s="12">
        <v>-12.45</v>
      </c>
    </row>
    <row r="6" spans="1:9" x14ac:dyDescent="0.3">
      <c r="A6" s="11" t="s">
        <v>10</v>
      </c>
      <c r="B6" s="13">
        <v>-3.42</v>
      </c>
      <c r="C6" s="13">
        <v>-0.24</v>
      </c>
      <c r="D6" s="14">
        <v>9.93</v>
      </c>
      <c r="F6" s="4" t="s">
        <v>11</v>
      </c>
      <c r="I6" s="4" t="s">
        <v>12</v>
      </c>
    </row>
    <row r="7" spans="1:9" x14ac:dyDescent="0.3">
      <c r="F7" s="5" t="s">
        <v>4</v>
      </c>
      <c r="G7" s="1" t="s">
        <v>5</v>
      </c>
      <c r="H7" s="1" t="s">
        <v>6</v>
      </c>
      <c r="I7" s="2" t="s">
        <v>7</v>
      </c>
    </row>
    <row r="8" spans="1:9" x14ac:dyDescent="0.3">
      <c r="A8" t="s">
        <v>13</v>
      </c>
      <c r="D8" t="s">
        <v>2</v>
      </c>
      <c r="F8" s="3"/>
      <c r="G8" s="7">
        <v>26.15</v>
      </c>
      <c r="H8" s="7">
        <v>25.08</v>
      </c>
      <c r="I8" s="7">
        <v>30.72</v>
      </c>
    </row>
    <row r="9" spans="1:9" x14ac:dyDescent="0.3">
      <c r="A9" s="5" t="s">
        <v>4</v>
      </c>
      <c r="B9" s="1" t="s">
        <v>5</v>
      </c>
      <c r="C9" s="15" t="s">
        <v>6</v>
      </c>
      <c r="D9" s="16" t="s">
        <v>7</v>
      </c>
    </row>
    <row r="10" spans="1:9" x14ac:dyDescent="0.3">
      <c r="A10" s="10" t="s">
        <v>8</v>
      </c>
      <c r="B10" s="7"/>
      <c r="C10" s="7">
        <v>6.33</v>
      </c>
      <c r="D10" s="12">
        <v>-13.35</v>
      </c>
      <c r="F10" s="4" t="s">
        <v>14</v>
      </c>
      <c r="I10" s="4" t="s">
        <v>15</v>
      </c>
    </row>
    <row r="11" spans="1:9" x14ac:dyDescent="0.3">
      <c r="A11" s="10" t="s">
        <v>9</v>
      </c>
      <c r="B11" s="7">
        <v>-7.03</v>
      </c>
      <c r="C11" s="7">
        <v>-7.5</v>
      </c>
      <c r="D11" s="12">
        <v>-13</v>
      </c>
      <c r="F11" s="5" t="s">
        <v>4</v>
      </c>
      <c r="G11" s="1" t="s">
        <v>5</v>
      </c>
      <c r="H11" s="1" t="s">
        <v>6</v>
      </c>
      <c r="I11" s="2" t="s">
        <v>7</v>
      </c>
    </row>
    <row r="12" spans="1:9" x14ac:dyDescent="0.3">
      <c r="A12" s="11" t="s">
        <v>10</v>
      </c>
      <c r="B12" s="13">
        <v>-2.2999999999999998</v>
      </c>
      <c r="C12" s="13">
        <v>-4.28</v>
      </c>
      <c r="D12" s="14">
        <v>-1.26</v>
      </c>
      <c r="F12" s="3"/>
      <c r="G12" s="7">
        <v>14.49</v>
      </c>
      <c r="H12" s="7">
        <v>15.42</v>
      </c>
      <c r="I12" s="7">
        <v>10.01</v>
      </c>
    </row>
    <row r="14" spans="1:9" x14ac:dyDescent="0.3">
      <c r="A14" s="4" t="s">
        <v>16</v>
      </c>
      <c r="D14" s="4" t="s">
        <v>23</v>
      </c>
      <c r="F14" s="4" t="s">
        <v>17</v>
      </c>
      <c r="I14" s="4" t="s">
        <v>18</v>
      </c>
    </row>
    <row r="15" spans="1:9" x14ac:dyDescent="0.3">
      <c r="A15" s="5" t="s">
        <v>4</v>
      </c>
      <c r="B15" s="1" t="s">
        <v>5</v>
      </c>
      <c r="C15" s="15" t="s">
        <v>6</v>
      </c>
      <c r="D15" s="16" t="s">
        <v>7</v>
      </c>
      <c r="F15" s="5" t="s">
        <v>4</v>
      </c>
      <c r="G15" s="1" t="s">
        <v>5</v>
      </c>
      <c r="H15" s="1" t="s">
        <v>6</v>
      </c>
      <c r="I15" s="2" t="s">
        <v>7</v>
      </c>
    </row>
    <row r="16" spans="1:9" x14ac:dyDescent="0.3">
      <c r="A16" s="10" t="s">
        <v>8</v>
      </c>
      <c r="B16" s="7">
        <v>105</v>
      </c>
      <c r="C16" s="7">
        <v>100</v>
      </c>
      <c r="D16" s="12">
        <v>88</v>
      </c>
      <c r="F16" s="3"/>
      <c r="G16" s="7">
        <v>33</v>
      </c>
      <c r="H16" s="7">
        <v>47</v>
      </c>
      <c r="I16" s="7">
        <v>38</v>
      </c>
    </row>
    <row r="17" spans="1:9" x14ac:dyDescent="0.3">
      <c r="A17" s="10" t="s">
        <v>9</v>
      </c>
      <c r="B17" s="7">
        <v>98</v>
      </c>
      <c r="C17" s="7">
        <v>98</v>
      </c>
      <c r="D17" s="12">
        <v>85</v>
      </c>
    </row>
    <row r="18" spans="1:9" x14ac:dyDescent="0.3">
      <c r="A18" s="11" t="s">
        <v>10</v>
      </c>
      <c r="B18" s="13">
        <v>95</v>
      </c>
      <c r="C18" s="13">
        <v>97</v>
      </c>
      <c r="D18" s="14">
        <v>84</v>
      </c>
    </row>
    <row r="20" spans="1:9" x14ac:dyDescent="0.3">
      <c r="A20" s="17" t="s">
        <v>19</v>
      </c>
      <c r="B20" s="18"/>
      <c r="C20" s="18"/>
      <c r="D20" s="19" t="s">
        <v>23</v>
      </c>
      <c r="F20" s="4" t="s">
        <v>22</v>
      </c>
      <c r="G20" s="4"/>
      <c r="H20" s="4"/>
      <c r="I20" s="4" t="s">
        <v>23</v>
      </c>
    </row>
    <row r="21" spans="1:9" x14ac:dyDescent="0.3">
      <c r="A21" s="5" t="s">
        <v>4</v>
      </c>
      <c r="B21" s="1" t="s">
        <v>5</v>
      </c>
      <c r="C21" s="15" t="s">
        <v>6</v>
      </c>
      <c r="D21" s="16" t="s">
        <v>7</v>
      </c>
      <c r="F21" s="5" t="s">
        <v>4</v>
      </c>
      <c r="G21" s="1" t="s">
        <v>5</v>
      </c>
      <c r="H21" s="1" t="s">
        <v>6</v>
      </c>
      <c r="I21" s="2" t="s">
        <v>7</v>
      </c>
    </row>
    <row r="22" spans="1:9" x14ac:dyDescent="0.3">
      <c r="A22" s="10" t="s">
        <v>8</v>
      </c>
      <c r="B22" s="7">
        <v>70</v>
      </c>
      <c r="C22" s="7">
        <v>60</v>
      </c>
      <c r="D22" s="12">
        <v>50</v>
      </c>
      <c r="F22" s="10" t="s">
        <v>8</v>
      </c>
      <c r="G22" s="7">
        <v>1.7999999999999999E-2</v>
      </c>
      <c r="H22" s="7">
        <v>3.7999999999999999E-2</v>
      </c>
      <c r="I22" s="12">
        <v>6.0999999999999999E-2</v>
      </c>
    </row>
    <row r="23" spans="1:9" x14ac:dyDescent="0.3">
      <c r="A23" s="10" t="s">
        <v>9</v>
      </c>
      <c r="B23" s="7">
        <v>60</v>
      </c>
      <c r="C23" s="7">
        <v>50</v>
      </c>
      <c r="D23" s="12">
        <v>45</v>
      </c>
      <c r="F23" s="10" t="s">
        <v>9</v>
      </c>
      <c r="G23" s="7">
        <v>9.4E-2</v>
      </c>
      <c r="H23" s="7">
        <v>0.12</v>
      </c>
      <c r="I23" s="12">
        <v>7.8E-2</v>
      </c>
    </row>
    <row r="24" spans="1:9" x14ac:dyDescent="0.3">
      <c r="A24" s="11" t="s">
        <v>10</v>
      </c>
      <c r="B24" s="13">
        <v>55</v>
      </c>
      <c r="C24" s="13">
        <v>47</v>
      </c>
      <c r="D24" s="14">
        <v>43</v>
      </c>
      <c r="F24" s="11" t="s">
        <v>10</v>
      </c>
      <c r="G24" s="13">
        <v>0.114</v>
      </c>
      <c r="H24" s="13">
        <v>3.9E-2</v>
      </c>
      <c r="I24" s="14">
        <v>5.7000000000000002E-2</v>
      </c>
    </row>
    <row r="26" spans="1:9" x14ac:dyDescent="0.3">
      <c r="A26" t="s">
        <v>20</v>
      </c>
      <c r="D26" t="s">
        <v>21</v>
      </c>
      <c r="F26" t="s">
        <v>140</v>
      </c>
      <c r="I26" s="4" t="s">
        <v>141</v>
      </c>
    </row>
    <row r="27" spans="1:9" x14ac:dyDescent="0.3">
      <c r="A27" s="20" t="s">
        <v>4</v>
      </c>
      <c r="B27" s="21" t="s">
        <v>5</v>
      </c>
      <c r="C27" s="22" t="s">
        <v>6</v>
      </c>
      <c r="D27" s="22" t="s">
        <v>7</v>
      </c>
      <c r="F27" s="5" t="s">
        <v>4</v>
      </c>
      <c r="G27" s="1" t="s">
        <v>5</v>
      </c>
      <c r="H27" s="1" t="s">
        <v>6</v>
      </c>
      <c r="I27" s="2" t="s">
        <v>7</v>
      </c>
    </row>
    <row r="28" spans="1:9" x14ac:dyDescent="0.3">
      <c r="A28" s="23" t="s">
        <v>8</v>
      </c>
      <c r="B28" s="25">
        <v>4.54</v>
      </c>
      <c r="C28" s="25">
        <v>4.3099999999999996</v>
      </c>
      <c r="D28" s="25">
        <v>4.9160000000000004</v>
      </c>
      <c r="F28" s="50"/>
      <c r="G28" s="7">
        <v>20.13</v>
      </c>
      <c r="H28" s="7">
        <v>19.190000000000001</v>
      </c>
      <c r="I28" s="7">
        <v>24.05</v>
      </c>
    </row>
    <row r="29" spans="1:9" x14ac:dyDescent="0.3">
      <c r="A29" s="23" t="s">
        <v>9</v>
      </c>
      <c r="B29" s="25">
        <v>3.794</v>
      </c>
      <c r="C29" s="25">
        <v>4.3419999999999996</v>
      </c>
      <c r="D29" s="25">
        <v>5.266</v>
      </c>
    </row>
    <row r="30" spans="1:9" x14ac:dyDescent="0.3">
      <c r="A30" s="24" t="s">
        <v>10</v>
      </c>
      <c r="B30" s="26">
        <v>4.4859999999999998</v>
      </c>
      <c r="C30" s="26">
        <v>3.8039999999999998</v>
      </c>
      <c r="D30" s="26">
        <v>6.3</v>
      </c>
      <c r="E30" s="4"/>
    </row>
    <row r="31" spans="1:9" x14ac:dyDescent="0.3">
      <c r="A31" s="4"/>
      <c r="B31" s="4"/>
      <c r="C31" s="4"/>
      <c r="D31" s="4"/>
      <c r="E31" s="4"/>
    </row>
    <row r="33" spans="1:15" x14ac:dyDescent="0.3">
      <c r="A33" s="4" t="s">
        <v>24</v>
      </c>
      <c r="B33" s="4"/>
      <c r="C33" s="4"/>
      <c r="D33" s="4" t="s">
        <v>15</v>
      </c>
      <c r="F33" t="s">
        <v>142</v>
      </c>
      <c r="I33" s="4" t="s">
        <v>143</v>
      </c>
    </row>
    <row r="34" spans="1:15" x14ac:dyDescent="0.3">
      <c r="A34" s="5" t="s">
        <v>25</v>
      </c>
      <c r="B34" s="1" t="s">
        <v>26</v>
      </c>
      <c r="C34" s="1" t="s">
        <v>27</v>
      </c>
      <c r="D34" s="2" t="s">
        <v>28</v>
      </c>
      <c r="F34" s="5" t="s">
        <v>4</v>
      </c>
      <c r="G34" s="1" t="s">
        <v>5</v>
      </c>
      <c r="H34" s="1" t="s">
        <v>6</v>
      </c>
      <c r="I34" s="2" t="s">
        <v>7</v>
      </c>
    </row>
    <row r="35" spans="1:15" x14ac:dyDescent="0.3">
      <c r="A35" s="10" t="s">
        <v>29</v>
      </c>
      <c r="B35" s="7">
        <v>3.59</v>
      </c>
      <c r="C35" s="7">
        <v>3.1389999999999998</v>
      </c>
      <c r="D35" s="12">
        <v>2.7850000000000001</v>
      </c>
      <c r="F35" s="50"/>
      <c r="G35" s="7">
        <v>29.7</v>
      </c>
      <c r="H35" s="7">
        <v>31.6</v>
      </c>
      <c r="I35" s="7">
        <v>30.4</v>
      </c>
    </row>
    <row r="36" spans="1:15" x14ac:dyDescent="0.3">
      <c r="A36" s="10" t="s">
        <v>30</v>
      </c>
      <c r="B36" s="7">
        <v>1.7549999999999999</v>
      </c>
      <c r="C36" s="7">
        <v>1.875</v>
      </c>
      <c r="D36" s="12">
        <v>3.78</v>
      </c>
    </row>
    <row r="37" spans="1:15" x14ac:dyDescent="0.3">
      <c r="A37" s="11" t="s">
        <v>31</v>
      </c>
      <c r="B37" s="13">
        <v>0.43099999999999999</v>
      </c>
      <c r="C37" s="13">
        <v>2.827</v>
      </c>
      <c r="D37" s="14">
        <v>3.5249999999999999</v>
      </c>
    </row>
    <row r="39" spans="1:15" ht="17.25" thickBot="1" x14ac:dyDescent="0.35"/>
    <row r="40" spans="1:15" ht="17.25" thickBot="1" x14ac:dyDescent="0.35">
      <c r="M40" s="46" t="s">
        <v>134</v>
      </c>
      <c r="N40" s="46" t="s">
        <v>139</v>
      </c>
      <c r="O40" s="46" t="s">
        <v>135</v>
      </c>
    </row>
    <row r="41" spans="1:15" ht="18" thickTop="1" thickBot="1" x14ac:dyDescent="0.35">
      <c r="A41" s="34" t="s">
        <v>133</v>
      </c>
      <c r="M41" s="47" t="s">
        <v>136</v>
      </c>
      <c r="N41" s="47">
        <v>35.060580000000002</v>
      </c>
      <c r="O41" s="47">
        <v>128.03731999999999</v>
      </c>
    </row>
    <row r="42" spans="1:15" ht="17.25" customHeight="1" thickBot="1" x14ac:dyDescent="0.35">
      <c r="A42" s="94" t="s">
        <v>165</v>
      </c>
      <c r="B42" s="95"/>
      <c r="C42" s="95"/>
      <c r="D42" s="95"/>
      <c r="E42" s="95"/>
      <c r="F42" s="95"/>
      <c r="G42" s="95"/>
      <c r="H42" s="95"/>
      <c r="I42" s="96"/>
      <c r="M42" s="48" t="s">
        <v>137</v>
      </c>
      <c r="N42" s="48">
        <v>35.046458999999999</v>
      </c>
      <c r="O42" s="48">
        <v>128.03487000000001</v>
      </c>
    </row>
    <row r="43" spans="1:15" ht="17.25" thickBot="1" x14ac:dyDescent="0.35">
      <c r="A43" s="97"/>
      <c r="B43" s="98"/>
      <c r="C43" s="98"/>
      <c r="D43" s="98"/>
      <c r="E43" s="98"/>
      <c r="F43" s="98"/>
      <c r="G43" s="98"/>
      <c r="H43" s="98"/>
      <c r="I43" s="99"/>
      <c r="M43" s="49" t="s">
        <v>138</v>
      </c>
      <c r="N43" s="49">
        <v>35.034759000000001</v>
      </c>
      <c r="O43" s="49">
        <v>128.03293099999999</v>
      </c>
    </row>
    <row r="44" spans="1:15" x14ac:dyDescent="0.3">
      <c r="A44" s="97"/>
      <c r="B44" s="98"/>
      <c r="C44" s="98"/>
      <c r="D44" s="98"/>
      <c r="E44" s="98"/>
      <c r="F44" s="98"/>
      <c r="G44" s="98"/>
      <c r="H44" s="98"/>
      <c r="I44" s="99"/>
    </row>
    <row r="45" spans="1:15" x14ac:dyDescent="0.3">
      <c r="A45" s="97"/>
      <c r="B45" s="98"/>
      <c r="C45" s="98"/>
      <c r="D45" s="98"/>
      <c r="E45" s="98"/>
      <c r="F45" s="98"/>
      <c r="G45" s="98"/>
      <c r="H45" s="98"/>
      <c r="I45" s="99"/>
    </row>
    <row r="46" spans="1:15" x14ac:dyDescent="0.3">
      <c r="A46" s="97"/>
      <c r="B46" s="98"/>
      <c r="C46" s="98"/>
      <c r="D46" s="98"/>
      <c r="E46" s="98"/>
      <c r="F46" s="98"/>
      <c r="G46" s="98"/>
      <c r="H46" s="98"/>
      <c r="I46" s="99"/>
    </row>
    <row r="47" spans="1:15" x14ac:dyDescent="0.3">
      <c r="A47" s="97"/>
      <c r="B47" s="98"/>
      <c r="C47" s="98"/>
      <c r="D47" s="98"/>
      <c r="E47" s="98"/>
      <c r="F47" s="98"/>
      <c r="G47" s="98"/>
      <c r="H47" s="98"/>
      <c r="I47" s="99"/>
    </row>
    <row r="48" spans="1:15" x14ac:dyDescent="0.3">
      <c r="A48" s="97"/>
      <c r="B48" s="98"/>
      <c r="C48" s="98"/>
      <c r="D48" s="98"/>
      <c r="E48" s="98"/>
      <c r="F48" s="98"/>
      <c r="G48" s="98"/>
      <c r="H48" s="98"/>
      <c r="I48" s="99"/>
    </row>
    <row r="49" spans="1:9" x14ac:dyDescent="0.3">
      <c r="A49" s="97"/>
      <c r="B49" s="98"/>
      <c r="C49" s="98"/>
      <c r="D49" s="98"/>
      <c r="E49" s="98"/>
      <c r="F49" s="98"/>
      <c r="G49" s="98"/>
      <c r="H49" s="98"/>
      <c r="I49" s="99"/>
    </row>
    <row r="50" spans="1:9" x14ac:dyDescent="0.3">
      <c r="A50" s="97"/>
      <c r="B50" s="98"/>
      <c r="C50" s="98"/>
      <c r="D50" s="98"/>
      <c r="E50" s="98"/>
      <c r="F50" s="98"/>
      <c r="G50" s="98"/>
      <c r="H50" s="98"/>
      <c r="I50" s="99"/>
    </row>
    <row r="51" spans="1:9" x14ac:dyDescent="0.3">
      <c r="A51" s="97"/>
      <c r="B51" s="98"/>
      <c r="C51" s="98"/>
      <c r="D51" s="98"/>
      <c r="E51" s="98"/>
      <c r="F51" s="98"/>
      <c r="G51" s="98"/>
      <c r="H51" s="98"/>
      <c r="I51" s="99"/>
    </row>
    <row r="52" spans="1:9" x14ac:dyDescent="0.3">
      <c r="A52" s="97"/>
      <c r="B52" s="98"/>
      <c r="C52" s="98"/>
      <c r="D52" s="98"/>
      <c r="E52" s="98"/>
      <c r="F52" s="98"/>
      <c r="G52" s="98"/>
      <c r="H52" s="98"/>
      <c r="I52" s="99"/>
    </row>
    <row r="53" spans="1:9" x14ac:dyDescent="0.3">
      <c r="A53" s="97"/>
      <c r="B53" s="98"/>
      <c r="C53" s="98"/>
      <c r="D53" s="98"/>
      <c r="E53" s="98"/>
      <c r="F53" s="98"/>
      <c r="G53" s="98"/>
      <c r="H53" s="98"/>
      <c r="I53" s="99"/>
    </row>
    <row r="54" spans="1:9" x14ac:dyDescent="0.3">
      <c r="A54" s="97"/>
      <c r="B54" s="98"/>
      <c r="C54" s="98"/>
      <c r="D54" s="98"/>
      <c r="E54" s="98"/>
      <c r="F54" s="98"/>
      <c r="G54" s="98"/>
      <c r="H54" s="98"/>
      <c r="I54" s="99"/>
    </row>
    <row r="55" spans="1:9" ht="55.5" customHeight="1" x14ac:dyDescent="0.3">
      <c r="A55" s="100"/>
      <c r="B55" s="101"/>
      <c r="C55" s="101"/>
      <c r="D55" s="101"/>
      <c r="E55" s="101"/>
      <c r="F55" s="101"/>
      <c r="G55" s="101"/>
      <c r="H55" s="101"/>
      <c r="I55" s="102"/>
    </row>
  </sheetData>
  <mergeCells count="1">
    <mergeCell ref="A42:I55"/>
  </mergeCells>
  <phoneticPr fontId="1" type="noConversion"/>
  <pageMargins left="0.7" right="0.7" top="0.75" bottom="0.75" header="0.3" footer="0.3"/>
  <pageSetup paperSize="9" orientation="portrait" r:id="rId1"/>
  <drawing r:id="rId2"/>
  <tableParts count="11">
    <tablePart r:id="rId3"/>
    <tablePart r:id="rId4"/>
    <tablePart r:id="rId5"/>
    <tablePart r:id="rId6"/>
    <tablePart r:id="rId7"/>
    <tablePart r:id="rId8"/>
    <tablePart r:id="rId9"/>
    <tablePart r:id="rId10"/>
    <tablePart r:id="rId11"/>
    <tablePart r:id="rId12"/>
    <tablePart r:id="rId13"/>
  </tablePart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2F841-3F9D-4DF7-9DFB-CF3792CFF180}">
  <sheetPr>
    <tabColor rgb="FFFFC000"/>
  </sheetPr>
  <dimension ref="A3:AD30"/>
  <sheetViews>
    <sheetView zoomScale="85" zoomScaleNormal="85" workbookViewId="0">
      <pane xSplit="1" ySplit="3" topLeftCell="B4" activePane="bottomRight" state="frozen"/>
      <selection pane="topRight" activeCell="B1" sqref="B1"/>
      <selection pane="bottomLeft" activeCell="A4" sqref="A4"/>
      <selection pane="bottomRight" activeCell="P46" sqref="P46"/>
    </sheetView>
  </sheetViews>
  <sheetFormatPr defaultRowHeight="16.5" x14ac:dyDescent="0.3"/>
  <cols>
    <col min="1" max="1" width="12.375" bestFit="1" customWidth="1"/>
    <col min="2" max="2" width="11.125" bestFit="1" customWidth="1"/>
    <col min="7" max="7" width="18.875" bestFit="1" customWidth="1"/>
    <col min="8" max="8" width="11" bestFit="1" customWidth="1"/>
    <col min="9" max="9" width="10" bestFit="1" customWidth="1"/>
    <col min="10" max="10" width="23.5" bestFit="1" customWidth="1"/>
    <col min="11" max="11" width="18.375" bestFit="1" customWidth="1"/>
    <col min="12" max="12" width="22.625" bestFit="1" customWidth="1"/>
    <col min="13" max="14" width="21.125" bestFit="1" customWidth="1"/>
    <col min="15" max="15" width="16.25" bestFit="1" customWidth="1"/>
    <col min="16" max="17" width="14.75" bestFit="1" customWidth="1"/>
    <col min="18" max="18" width="16" bestFit="1" customWidth="1"/>
    <col min="19" max="20" width="14.375" bestFit="1" customWidth="1"/>
    <col min="21" max="21" width="13.625" bestFit="1" customWidth="1"/>
    <col min="22" max="23" width="12.125" bestFit="1" customWidth="1"/>
    <col min="24" max="24" width="13.875" bestFit="1" customWidth="1"/>
    <col min="25" max="26" width="12.375" bestFit="1" customWidth="1"/>
    <col min="27" max="27" width="16.25" bestFit="1" customWidth="1"/>
    <col min="28" max="29" width="14.75" bestFit="1" customWidth="1"/>
  </cols>
  <sheetData>
    <row r="3" spans="1:30" s="4" customFormat="1" x14ac:dyDescent="0.3">
      <c r="A3" s="31" t="s">
        <v>32</v>
      </c>
      <c r="B3" s="31" t="s">
        <v>33</v>
      </c>
      <c r="C3" s="31" t="s">
        <v>34</v>
      </c>
      <c r="D3" s="31" t="s">
        <v>125</v>
      </c>
      <c r="E3" s="31" t="s">
        <v>140</v>
      </c>
      <c r="F3" s="31" t="s">
        <v>3</v>
      </c>
      <c r="G3" s="31" t="s">
        <v>35</v>
      </c>
      <c r="H3" s="31" t="s">
        <v>36</v>
      </c>
      <c r="I3" s="31" t="s">
        <v>37</v>
      </c>
      <c r="J3" s="37" t="s">
        <v>127</v>
      </c>
      <c r="K3" s="37" t="s">
        <v>126</v>
      </c>
      <c r="L3" s="31" t="s">
        <v>42</v>
      </c>
      <c r="M3" s="31" t="s">
        <v>43</v>
      </c>
      <c r="N3" s="31" t="s">
        <v>44</v>
      </c>
      <c r="O3" s="31" t="s">
        <v>144</v>
      </c>
      <c r="P3" s="31" t="s">
        <v>145</v>
      </c>
      <c r="Q3" s="31" t="s">
        <v>146</v>
      </c>
      <c r="R3" s="31" t="s">
        <v>163</v>
      </c>
      <c r="S3" s="31" t="s">
        <v>147</v>
      </c>
      <c r="T3" s="31" t="s">
        <v>148</v>
      </c>
      <c r="U3" s="31" t="s">
        <v>170</v>
      </c>
      <c r="V3" s="31" t="s">
        <v>171</v>
      </c>
      <c r="W3" s="31" t="s">
        <v>172</v>
      </c>
      <c r="X3" s="31" t="s">
        <v>173</v>
      </c>
      <c r="Y3" s="31" t="s">
        <v>174</v>
      </c>
      <c r="Z3" s="31" t="s">
        <v>175</v>
      </c>
      <c r="AA3" s="31" t="s">
        <v>45</v>
      </c>
      <c r="AB3" s="31" t="s">
        <v>46</v>
      </c>
      <c r="AC3" s="31" t="s">
        <v>47</v>
      </c>
      <c r="AD3" s="31" t="s">
        <v>38</v>
      </c>
    </row>
    <row r="4" spans="1:30" x14ac:dyDescent="0.3">
      <c r="A4" s="27" t="s">
        <v>39</v>
      </c>
      <c r="B4" s="28">
        <v>45866</v>
      </c>
      <c r="C4" s="27">
        <v>1</v>
      </c>
      <c r="D4" s="29">
        <v>29.7</v>
      </c>
      <c r="E4" s="29">
        <v>20.13</v>
      </c>
      <c r="F4" s="27">
        <v>7.1</v>
      </c>
      <c r="G4" s="27">
        <v>26.15</v>
      </c>
      <c r="H4" s="65">
        <v>33</v>
      </c>
      <c r="I4" s="27">
        <v>14.49</v>
      </c>
      <c r="J4" s="27">
        <v>6.75</v>
      </c>
      <c r="K4" s="66">
        <f>I4/J4</f>
        <v>2.1466666666666665</v>
      </c>
      <c r="L4" s="65" t="s">
        <v>48</v>
      </c>
      <c r="M4" s="27" t="s">
        <v>128</v>
      </c>
      <c r="N4" s="27" t="s">
        <v>128</v>
      </c>
      <c r="O4" s="64">
        <v>3.59</v>
      </c>
      <c r="P4" s="51">
        <v>1.7549999999999999</v>
      </c>
      <c r="Q4" s="51">
        <v>0.43099999999999999</v>
      </c>
      <c r="R4" s="64">
        <v>1.7999999999999999E-2</v>
      </c>
      <c r="S4" s="51">
        <v>9.4E-2</v>
      </c>
      <c r="T4" s="51">
        <v>0.114</v>
      </c>
      <c r="U4" s="29">
        <v>7</v>
      </c>
      <c r="V4" s="29">
        <v>5</v>
      </c>
      <c r="W4" s="29">
        <v>8</v>
      </c>
      <c r="X4" s="29">
        <v>1</v>
      </c>
      <c r="Y4" s="29">
        <v>2</v>
      </c>
      <c r="Z4" s="29">
        <v>2</v>
      </c>
      <c r="AA4" s="30">
        <v>4.54</v>
      </c>
      <c r="AB4" s="30">
        <v>3.794</v>
      </c>
      <c r="AC4" s="30">
        <v>4.4859999999999998</v>
      </c>
      <c r="AD4" s="27" t="s">
        <v>149</v>
      </c>
    </row>
    <row r="5" spans="1:30" x14ac:dyDescent="0.3">
      <c r="A5" s="27" t="s">
        <v>39</v>
      </c>
      <c r="B5" s="28">
        <v>45890</v>
      </c>
      <c r="C5" s="27">
        <v>1</v>
      </c>
      <c r="D5" s="27">
        <v>31.3</v>
      </c>
      <c r="E5" s="27">
        <v>25.41</v>
      </c>
      <c r="F5" s="27">
        <v>7.93</v>
      </c>
      <c r="G5" s="27">
        <v>32.24</v>
      </c>
      <c r="H5" s="65">
        <v>127</v>
      </c>
      <c r="I5" s="27">
        <v>6.68</v>
      </c>
      <c r="J5" s="27">
        <v>6.47</v>
      </c>
      <c r="K5" s="66">
        <f>I5/J5</f>
        <v>1.0324574961360125</v>
      </c>
      <c r="L5" s="65">
        <v>6.41</v>
      </c>
      <c r="M5" s="27">
        <v>1.31</v>
      </c>
      <c r="N5" s="27">
        <v>17</v>
      </c>
      <c r="O5" s="65">
        <v>1.6060000000000001</v>
      </c>
      <c r="P5" s="27">
        <v>0.55200000000000005</v>
      </c>
      <c r="Q5" s="27">
        <v>1.8049999999999999</v>
      </c>
      <c r="R5" s="65">
        <v>0.02</v>
      </c>
      <c r="S5" s="27">
        <v>2.1999999999999999E-2</v>
      </c>
      <c r="T5" s="27">
        <v>1.7000000000000001E-2</v>
      </c>
      <c r="U5" s="27">
        <f>'25년 8월'!B10</f>
        <v>90</v>
      </c>
      <c r="V5" s="27">
        <f>'25년 8월'!B11</f>
        <v>80</v>
      </c>
      <c r="W5" s="27">
        <f>'25년 8월'!B12</f>
        <v>90</v>
      </c>
      <c r="X5" s="27">
        <f>'25년 8월'!B15</f>
        <v>50</v>
      </c>
      <c r="Y5" s="27">
        <f>'25년 8월'!C15</f>
        <v>50</v>
      </c>
      <c r="Z5" s="27">
        <f>'25년 8월'!D15</f>
        <v>30</v>
      </c>
      <c r="AA5" s="27">
        <v>3.605</v>
      </c>
      <c r="AB5" s="27">
        <v>2.8610000000000002</v>
      </c>
      <c r="AC5" s="27">
        <v>2.9910000000000001</v>
      </c>
      <c r="AD5" s="27" t="s">
        <v>149</v>
      </c>
    </row>
    <row r="6" spans="1:30" x14ac:dyDescent="0.3">
      <c r="A6" s="27" t="s">
        <v>39</v>
      </c>
      <c r="B6" s="28">
        <v>45926</v>
      </c>
      <c r="C6" s="27">
        <v>1</v>
      </c>
      <c r="D6" s="27">
        <v>26</v>
      </c>
      <c r="E6" s="27">
        <v>36.4</v>
      </c>
      <c r="F6" s="27">
        <v>7.65</v>
      </c>
      <c r="G6" s="27">
        <v>44.4</v>
      </c>
      <c r="H6" s="65">
        <v>148</v>
      </c>
      <c r="I6" s="27">
        <v>5.73</v>
      </c>
      <c r="J6" s="27">
        <v>6.64</v>
      </c>
      <c r="K6" s="66">
        <f>I6/J6</f>
        <v>0.86295180722891573</v>
      </c>
      <c r="L6" s="65">
        <v>0</v>
      </c>
      <c r="M6" s="27">
        <v>0.3</v>
      </c>
      <c r="N6" s="27">
        <v>0.9</v>
      </c>
      <c r="O6" s="65">
        <v>0.42</v>
      </c>
      <c r="P6" s="27">
        <v>0.49</v>
      </c>
      <c r="Q6" s="27">
        <v>0.6</v>
      </c>
      <c r="R6" s="65">
        <v>7.4999999999999997E-2</v>
      </c>
      <c r="S6" s="27">
        <v>8.4000000000000005E-2</v>
      </c>
      <c r="T6" s="27">
        <v>0.1</v>
      </c>
      <c r="U6" s="27">
        <v>43</v>
      </c>
      <c r="V6" s="27">
        <v>20</v>
      </c>
      <c r="W6" s="27">
        <v>43</v>
      </c>
      <c r="X6" s="27">
        <v>13</v>
      </c>
      <c r="Y6" s="27">
        <v>17</v>
      </c>
      <c r="Z6" s="27">
        <v>13</v>
      </c>
      <c r="AA6" s="27">
        <v>3.141</v>
      </c>
      <c r="AB6" s="27">
        <v>2.9239999999999999</v>
      </c>
      <c r="AC6" s="27">
        <v>2.7269999999999999</v>
      </c>
      <c r="AD6" s="27" t="s">
        <v>150</v>
      </c>
    </row>
    <row r="7" spans="1:30" hidden="1" x14ac:dyDescent="0.3">
      <c r="A7" s="27" t="s">
        <v>39</v>
      </c>
      <c r="B7" s="28">
        <v>45866</v>
      </c>
      <c r="C7" s="27">
        <v>2</v>
      </c>
      <c r="D7" s="27"/>
      <c r="E7" s="27"/>
      <c r="F7" s="27" t="s">
        <v>48</v>
      </c>
      <c r="G7" s="27" t="s">
        <v>48</v>
      </c>
      <c r="H7" s="65" t="s">
        <v>48</v>
      </c>
      <c r="I7" s="27" t="s">
        <v>48</v>
      </c>
      <c r="J7" s="27"/>
      <c r="K7" s="65"/>
      <c r="L7" s="65"/>
      <c r="M7" s="29">
        <v>2.34</v>
      </c>
      <c r="N7" s="27" t="s">
        <v>128</v>
      </c>
      <c r="O7" s="65" t="s">
        <v>48</v>
      </c>
      <c r="P7" s="27" t="s">
        <v>48</v>
      </c>
      <c r="Q7" s="27" t="s">
        <v>48</v>
      </c>
      <c r="R7" s="65" t="s">
        <v>48</v>
      </c>
      <c r="S7" s="27" t="s">
        <v>48</v>
      </c>
      <c r="T7" s="27" t="s">
        <v>48</v>
      </c>
      <c r="U7" s="27" t="s">
        <v>48</v>
      </c>
      <c r="V7" s="27" t="s">
        <v>48</v>
      </c>
      <c r="W7" s="27" t="s">
        <v>48</v>
      </c>
      <c r="X7" s="27" t="s">
        <v>48</v>
      </c>
      <c r="Y7" s="27" t="s">
        <v>48</v>
      </c>
      <c r="Z7" s="27" t="s">
        <v>48</v>
      </c>
      <c r="AA7" s="27" t="s">
        <v>48</v>
      </c>
      <c r="AB7" s="27" t="s">
        <v>48</v>
      </c>
      <c r="AC7" s="27" t="s">
        <v>48</v>
      </c>
      <c r="AD7" s="27"/>
    </row>
    <row r="8" spans="1:30" hidden="1" x14ac:dyDescent="0.3">
      <c r="A8" s="27" t="s">
        <v>40</v>
      </c>
      <c r="B8" s="28">
        <v>45866</v>
      </c>
      <c r="C8" s="27">
        <v>2</v>
      </c>
      <c r="D8" s="27"/>
      <c r="E8" s="27"/>
      <c r="F8" s="27" t="s">
        <v>48</v>
      </c>
      <c r="G8" s="27" t="s">
        <v>48</v>
      </c>
      <c r="H8" s="65" t="s">
        <v>48</v>
      </c>
      <c r="I8" s="27" t="s">
        <v>48</v>
      </c>
      <c r="J8" s="27"/>
      <c r="K8" s="65"/>
      <c r="L8" s="65"/>
      <c r="M8" s="27" t="s">
        <v>128</v>
      </c>
      <c r="N8" s="27" t="s">
        <v>128</v>
      </c>
      <c r="O8" s="65" t="s">
        <v>48</v>
      </c>
      <c r="P8" s="27" t="s">
        <v>48</v>
      </c>
      <c r="Q8" s="27" t="s">
        <v>48</v>
      </c>
      <c r="R8" s="65" t="s">
        <v>48</v>
      </c>
      <c r="S8" s="27" t="s">
        <v>48</v>
      </c>
      <c r="T8" s="27" t="s">
        <v>48</v>
      </c>
      <c r="U8" s="27" t="s">
        <v>48</v>
      </c>
      <c r="V8" s="27" t="s">
        <v>48</v>
      </c>
      <c r="W8" s="27" t="s">
        <v>48</v>
      </c>
      <c r="X8" s="27" t="s">
        <v>48</v>
      </c>
      <c r="Y8" s="27" t="s">
        <v>48</v>
      </c>
      <c r="Z8" s="27" t="s">
        <v>48</v>
      </c>
      <c r="AA8" s="27" t="s">
        <v>48</v>
      </c>
      <c r="AB8" s="27" t="s">
        <v>48</v>
      </c>
      <c r="AC8" s="27" t="s">
        <v>48</v>
      </c>
      <c r="AD8" s="27"/>
    </row>
    <row r="9" spans="1:30" hidden="1" x14ac:dyDescent="0.3">
      <c r="A9" s="27" t="s">
        <v>41</v>
      </c>
      <c r="B9" s="28">
        <v>45866</v>
      </c>
      <c r="C9" s="27">
        <v>2</v>
      </c>
      <c r="D9" s="27"/>
      <c r="E9" s="27"/>
      <c r="F9" s="27" t="s">
        <v>48</v>
      </c>
      <c r="G9" s="27" t="s">
        <v>48</v>
      </c>
      <c r="H9" s="65" t="s">
        <v>48</v>
      </c>
      <c r="I9" s="27" t="s">
        <v>48</v>
      </c>
      <c r="J9" s="27"/>
      <c r="K9" s="65"/>
      <c r="L9" s="65"/>
      <c r="M9" s="27" t="s">
        <v>128</v>
      </c>
      <c r="N9" s="29">
        <v>9.93</v>
      </c>
      <c r="O9" s="65" t="s">
        <v>48</v>
      </c>
      <c r="P9" s="27" t="s">
        <v>48</v>
      </c>
      <c r="Q9" s="27" t="s">
        <v>48</v>
      </c>
      <c r="R9" s="65" t="s">
        <v>48</v>
      </c>
      <c r="S9" s="27" t="s">
        <v>48</v>
      </c>
      <c r="T9" s="27" t="s">
        <v>48</v>
      </c>
      <c r="U9" s="27" t="s">
        <v>48</v>
      </c>
      <c r="V9" s="27" t="s">
        <v>48</v>
      </c>
      <c r="W9" s="27" t="s">
        <v>48</v>
      </c>
      <c r="X9" s="27" t="s">
        <v>48</v>
      </c>
      <c r="Y9" s="27" t="s">
        <v>48</v>
      </c>
      <c r="Z9" s="27" t="s">
        <v>48</v>
      </c>
      <c r="AA9" s="27" t="s">
        <v>48</v>
      </c>
      <c r="AB9" s="27" t="s">
        <v>48</v>
      </c>
      <c r="AC9" s="27" t="s">
        <v>48</v>
      </c>
      <c r="AD9" s="27"/>
    </row>
    <row r="10" spans="1:30" x14ac:dyDescent="0.3">
      <c r="A10" s="27" t="s">
        <v>39</v>
      </c>
      <c r="B10" s="28">
        <v>45954</v>
      </c>
      <c r="C10" s="27">
        <v>1</v>
      </c>
      <c r="D10" s="27">
        <v>21</v>
      </c>
      <c r="E10" s="27">
        <v>30.6</v>
      </c>
      <c r="F10" s="27">
        <v>6.77</v>
      </c>
      <c r="G10" s="27">
        <v>38.07</v>
      </c>
      <c r="H10" s="65">
        <v>144</v>
      </c>
      <c r="I10" s="27">
        <v>7.69</v>
      </c>
      <c r="J10" s="27">
        <v>7.46</v>
      </c>
      <c r="K10" s="66">
        <f t="shared" ref="K10:K18" si="0">I10/J10</f>
        <v>1.0308310991957106</v>
      </c>
      <c r="L10" s="65">
        <v>5.27</v>
      </c>
      <c r="M10" s="27">
        <v>0</v>
      </c>
      <c r="N10" s="27">
        <v>0.74</v>
      </c>
      <c r="O10" s="65">
        <v>1.988</v>
      </c>
      <c r="P10" s="27">
        <v>3.0630000000000002</v>
      </c>
      <c r="Q10" s="27">
        <v>2.4529999999999998</v>
      </c>
      <c r="R10" s="65">
        <v>6.3E-2</v>
      </c>
      <c r="S10" s="27">
        <v>5.8000000000000003E-2</v>
      </c>
      <c r="T10" s="27">
        <v>5.5E-2</v>
      </c>
      <c r="U10" s="27">
        <v>44</v>
      </c>
      <c r="V10" s="27">
        <v>42</v>
      </c>
      <c r="W10" s="27">
        <v>40</v>
      </c>
      <c r="X10" s="27">
        <v>17</v>
      </c>
      <c r="Y10" s="27">
        <v>13</v>
      </c>
      <c r="Z10" s="27">
        <v>17</v>
      </c>
      <c r="AA10" s="27">
        <v>3.972</v>
      </c>
      <c r="AB10" s="27">
        <v>2.5019999999999998</v>
      </c>
      <c r="AC10" s="27">
        <v>2.5569999999999999</v>
      </c>
      <c r="AD10" s="27" t="s">
        <v>149</v>
      </c>
    </row>
    <row r="11" spans="1:30" x14ac:dyDescent="0.3">
      <c r="A11" s="27" t="s">
        <v>40</v>
      </c>
      <c r="B11" s="28">
        <v>45866</v>
      </c>
      <c r="C11" s="27">
        <v>1</v>
      </c>
      <c r="D11" s="29">
        <v>31.6</v>
      </c>
      <c r="E11" s="29">
        <v>19.190000000000001</v>
      </c>
      <c r="F11" s="27">
        <v>7.34</v>
      </c>
      <c r="G11" s="27">
        <v>25.08</v>
      </c>
      <c r="H11" s="65">
        <v>47</v>
      </c>
      <c r="I11" s="27">
        <v>15.42</v>
      </c>
      <c r="J11" s="27">
        <v>6.65</v>
      </c>
      <c r="K11" s="66">
        <f t="shared" si="0"/>
        <v>2.3187969924812029</v>
      </c>
      <c r="L11" s="65">
        <v>6.33</v>
      </c>
      <c r="M11" s="27" t="s">
        <v>128</v>
      </c>
      <c r="N11" s="27" t="s">
        <v>128</v>
      </c>
      <c r="O11" s="64">
        <v>3.1389999999999998</v>
      </c>
      <c r="P11" s="51">
        <v>1.875</v>
      </c>
      <c r="Q11" s="51">
        <v>2.827</v>
      </c>
      <c r="R11" s="64">
        <v>3.7999999999999999E-2</v>
      </c>
      <c r="S11" s="51">
        <v>0.12</v>
      </c>
      <c r="T11" s="51">
        <v>3.9E-2</v>
      </c>
      <c r="U11" s="29">
        <v>7</v>
      </c>
      <c r="V11" s="29">
        <v>8</v>
      </c>
      <c r="W11" s="29">
        <v>4</v>
      </c>
      <c r="X11" s="29">
        <v>2</v>
      </c>
      <c r="Y11" s="29">
        <v>2</v>
      </c>
      <c r="Z11" s="29">
        <v>2</v>
      </c>
      <c r="AA11" s="30">
        <v>4.3099999999999996</v>
      </c>
      <c r="AB11" s="30">
        <v>4.3419999999999996</v>
      </c>
      <c r="AC11" s="30">
        <v>3.8039999999999998</v>
      </c>
      <c r="AD11" s="27" t="s">
        <v>149</v>
      </c>
    </row>
    <row r="12" spans="1:30" x14ac:dyDescent="0.3">
      <c r="A12" s="27" t="s">
        <v>40</v>
      </c>
      <c r="B12" s="28">
        <v>45890</v>
      </c>
      <c r="C12" s="27">
        <v>1</v>
      </c>
      <c r="D12" s="27">
        <v>31.9</v>
      </c>
      <c r="E12" s="27">
        <v>28.07</v>
      </c>
      <c r="F12" s="27">
        <v>7.31</v>
      </c>
      <c r="G12" s="27">
        <v>35.26</v>
      </c>
      <c r="H12" s="65">
        <v>106</v>
      </c>
      <c r="I12" s="27">
        <v>5.89</v>
      </c>
      <c r="J12" s="27">
        <v>6.19</v>
      </c>
      <c r="K12" s="66">
        <f t="shared" si="0"/>
        <v>0.95153473344103379</v>
      </c>
      <c r="L12" s="65">
        <v>6.27</v>
      </c>
      <c r="M12" s="27">
        <v>7.04</v>
      </c>
      <c r="N12" s="27">
        <v>8.23</v>
      </c>
      <c r="O12" s="65">
        <v>1.4730000000000001</v>
      </c>
      <c r="P12" s="27">
        <v>1.2509999999999999</v>
      </c>
      <c r="Q12" s="27">
        <v>2.282</v>
      </c>
      <c r="R12" s="65">
        <v>2.1999999999999999E-2</v>
      </c>
      <c r="S12" s="27">
        <v>2.5000000000000001E-2</v>
      </c>
      <c r="T12" s="27">
        <v>0.02</v>
      </c>
      <c r="U12" s="27">
        <f>'25년 8월'!C10</f>
        <v>100</v>
      </c>
      <c r="V12" s="27">
        <f>'25년 8월'!C11</f>
        <v>90</v>
      </c>
      <c r="W12" s="27">
        <f>'25년 8월'!C12</f>
        <v>100</v>
      </c>
      <c r="X12" s="27">
        <f>'25년 8월'!B16</f>
        <v>50</v>
      </c>
      <c r="Y12" s="27">
        <f>'25년 8월'!C16</f>
        <v>40</v>
      </c>
      <c r="Z12" s="27">
        <f>'25년 8월'!D16</f>
        <v>20</v>
      </c>
      <c r="AA12" s="27">
        <v>2.9089999999999998</v>
      </c>
      <c r="AB12" s="27">
        <v>3.0489999999999999</v>
      </c>
      <c r="AC12" s="27">
        <v>2.7709999999999999</v>
      </c>
      <c r="AD12" s="27" t="s">
        <v>149</v>
      </c>
    </row>
    <row r="13" spans="1:30" x14ac:dyDescent="0.3">
      <c r="A13" s="27" t="s">
        <v>40</v>
      </c>
      <c r="B13" s="28">
        <v>45926</v>
      </c>
      <c r="C13" s="27">
        <v>1</v>
      </c>
      <c r="D13" s="27">
        <v>27.1</v>
      </c>
      <c r="E13" s="27">
        <v>36.5</v>
      </c>
      <c r="F13" s="27">
        <v>7.73</v>
      </c>
      <c r="G13" s="27">
        <v>44.49</v>
      </c>
      <c r="H13" s="65">
        <v>134</v>
      </c>
      <c r="I13" s="27">
        <v>5.7</v>
      </c>
      <c r="J13" s="27">
        <v>6.53</v>
      </c>
      <c r="K13" s="66">
        <f t="shared" si="0"/>
        <v>0.87289433384379789</v>
      </c>
      <c r="L13" s="65">
        <v>3.32</v>
      </c>
      <c r="M13" s="27">
        <v>2.21</v>
      </c>
      <c r="N13" s="27">
        <v>1.88</v>
      </c>
      <c r="O13" s="65">
        <v>0.45</v>
      </c>
      <c r="P13" s="27">
        <v>0.53</v>
      </c>
      <c r="Q13" s="27">
        <v>0.68</v>
      </c>
      <c r="R13" s="65">
        <v>7.6999999999999999E-2</v>
      </c>
      <c r="S13" s="27">
        <v>7.2999999999999995E-2</v>
      </c>
      <c r="T13" s="27">
        <v>6.5000000000000002E-2</v>
      </c>
      <c r="U13" s="27">
        <v>40</v>
      </c>
      <c r="V13" s="27">
        <v>40</v>
      </c>
      <c r="W13" s="27">
        <v>43</v>
      </c>
      <c r="X13" s="27">
        <v>7</v>
      </c>
      <c r="Y13" s="27">
        <v>13</v>
      </c>
      <c r="Z13" s="27">
        <v>10</v>
      </c>
      <c r="AA13" s="27">
        <v>2.7509999999999999</v>
      </c>
      <c r="AB13" s="27">
        <v>2.6379999999999999</v>
      </c>
      <c r="AC13" s="27">
        <v>2.4780000000000002</v>
      </c>
      <c r="AD13" s="27" t="s">
        <v>150</v>
      </c>
    </row>
    <row r="14" spans="1:30" x14ac:dyDescent="0.3">
      <c r="A14" s="27" t="s">
        <v>40</v>
      </c>
      <c r="B14" s="28">
        <v>45954</v>
      </c>
      <c r="C14" s="27">
        <v>1</v>
      </c>
      <c r="D14" s="27">
        <v>21.3</v>
      </c>
      <c r="E14" s="27">
        <v>35.299999999999997</v>
      </c>
      <c r="F14" s="27">
        <v>7.4</v>
      </c>
      <c r="G14" s="27">
        <v>43.22</v>
      </c>
      <c r="H14" s="65">
        <v>154</v>
      </c>
      <c r="I14" s="27">
        <v>7.61</v>
      </c>
      <c r="J14" s="27">
        <v>7.25</v>
      </c>
      <c r="K14" s="66">
        <f t="shared" si="0"/>
        <v>1.0496551724137932</v>
      </c>
      <c r="L14" s="65">
        <v>2.4500000000000002</v>
      </c>
      <c r="M14" s="27">
        <v>2.2400000000000002</v>
      </c>
      <c r="N14" s="27">
        <v>2.1</v>
      </c>
      <c r="O14" s="65">
        <v>2.0169999999999999</v>
      </c>
      <c r="P14" s="27">
        <v>2.8439999999999999</v>
      </c>
      <c r="Q14" s="27">
        <v>2.1160000000000001</v>
      </c>
      <c r="R14" s="65">
        <v>8.4000000000000005E-2</v>
      </c>
      <c r="S14" s="27">
        <v>4.2999999999999997E-2</v>
      </c>
      <c r="T14" s="27">
        <v>6.3E-2</v>
      </c>
      <c r="U14" s="27">
        <v>43</v>
      </c>
      <c r="V14" s="27">
        <v>40</v>
      </c>
      <c r="W14" s="27">
        <v>43</v>
      </c>
      <c r="X14" s="27">
        <v>23</v>
      </c>
      <c r="Y14" s="27">
        <v>13</v>
      </c>
      <c r="Z14" s="27">
        <v>17</v>
      </c>
      <c r="AA14" s="27">
        <v>2.6259999999999999</v>
      </c>
      <c r="AB14" s="27">
        <v>2.633</v>
      </c>
      <c r="AC14" s="27">
        <v>2.7010000000000001</v>
      </c>
      <c r="AD14" s="27" t="s">
        <v>149</v>
      </c>
    </row>
    <row r="15" spans="1:30" x14ac:dyDescent="0.3">
      <c r="A15" s="27" t="s">
        <v>41</v>
      </c>
      <c r="B15" s="28">
        <v>45866</v>
      </c>
      <c r="C15" s="27">
        <v>1</v>
      </c>
      <c r="D15" s="29">
        <v>30.4</v>
      </c>
      <c r="E15" s="29">
        <v>24.05</v>
      </c>
      <c r="F15" s="27">
        <v>7.31</v>
      </c>
      <c r="G15" s="27">
        <v>30.72</v>
      </c>
      <c r="H15" s="65">
        <v>38</v>
      </c>
      <c r="I15" s="27">
        <v>10.01</v>
      </c>
      <c r="J15" s="27">
        <v>6.57</v>
      </c>
      <c r="K15" s="66">
        <f t="shared" si="0"/>
        <v>1.5235920852359208</v>
      </c>
      <c r="L15" s="65"/>
      <c r="M15" s="27" t="s">
        <v>128</v>
      </c>
      <c r="N15" s="27" t="s">
        <v>128</v>
      </c>
      <c r="O15" s="64">
        <v>2.7850000000000001</v>
      </c>
      <c r="P15" s="51">
        <v>3.78</v>
      </c>
      <c r="Q15" s="51">
        <v>3.5249999999999999</v>
      </c>
      <c r="R15" s="64">
        <v>6.0999999999999999E-2</v>
      </c>
      <c r="S15" s="51">
        <v>7.8E-2</v>
      </c>
      <c r="T15" s="51">
        <v>5.7000000000000002E-2</v>
      </c>
      <c r="U15" s="29">
        <v>10</v>
      </c>
      <c r="V15" s="29">
        <v>5</v>
      </c>
      <c r="W15" s="29">
        <v>15</v>
      </c>
      <c r="X15" s="29">
        <v>2</v>
      </c>
      <c r="Y15" s="29">
        <v>1</v>
      </c>
      <c r="Z15" s="29">
        <v>4</v>
      </c>
      <c r="AA15" s="30">
        <v>4.9160000000000004</v>
      </c>
      <c r="AB15" s="30">
        <v>5.266</v>
      </c>
      <c r="AC15" s="30">
        <v>6.3</v>
      </c>
      <c r="AD15" s="27" t="s">
        <v>150</v>
      </c>
    </row>
    <row r="16" spans="1:30" x14ac:dyDescent="0.3">
      <c r="A16" s="27" t="s">
        <v>41</v>
      </c>
      <c r="B16" s="28">
        <v>45890</v>
      </c>
      <c r="C16" s="27">
        <v>1</v>
      </c>
      <c r="D16" s="27">
        <v>32.6</v>
      </c>
      <c r="E16" s="27">
        <v>25.14</v>
      </c>
      <c r="F16" s="27">
        <v>7.94</v>
      </c>
      <c r="G16" s="27">
        <v>31.94</v>
      </c>
      <c r="H16" s="65">
        <v>87</v>
      </c>
      <c r="I16" s="27">
        <v>6.53</v>
      </c>
      <c r="J16" s="27">
        <v>6.26</v>
      </c>
      <c r="K16" s="66">
        <f t="shared" si="0"/>
        <v>1.0431309904153356</v>
      </c>
      <c r="L16" s="65">
        <v>14</v>
      </c>
      <c r="M16" s="27">
        <v>18.36</v>
      </c>
      <c r="N16" s="27">
        <v>24.57</v>
      </c>
      <c r="O16" s="65">
        <v>1.385</v>
      </c>
      <c r="P16" s="27">
        <v>0.54800000000000004</v>
      </c>
      <c r="Q16" s="27">
        <v>0.28699999999999998</v>
      </c>
      <c r="R16" s="65">
        <v>2.1000000000000001E-2</v>
      </c>
      <c r="S16" s="27">
        <v>2.9000000000000001E-2</v>
      </c>
      <c r="T16" s="27">
        <v>1.9E-2</v>
      </c>
      <c r="U16" s="27">
        <f>'25년 8월'!D10</f>
        <v>60</v>
      </c>
      <c r="V16" s="27">
        <f>'25년 8월'!D11</f>
        <v>80</v>
      </c>
      <c r="W16" s="27">
        <f>'25년 8월'!D12</f>
        <v>80</v>
      </c>
      <c r="X16" s="27">
        <f>'25년 8월'!B17</f>
        <v>50</v>
      </c>
      <c r="Y16" s="27">
        <f>'25년 8월'!C17</f>
        <v>40</v>
      </c>
      <c r="Z16" s="27">
        <f>'25년 8월'!D17</f>
        <v>20</v>
      </c>
      <c r="AA16" s="27">
        <v>2.9359999999999999</v>
      </c>
      <c r="AB16" s="27">
        <v>2.7229999999999999</v>
      </c>
      <c r="AC16" s="27">
        <v>2.742</v>
      </c>
      <c r="AD16" s="27" t="s">
        <v>150</v>
      </c>
    </row>
    <row r="17" spans="1:30" x14ac:dyDescent="0.3">
      <c r="A17" s="27" t="s">
        <v>41</v>
      </c>
      <c r="B17" s="28">
        <v>45926</v>
      </c>
      <c r="C17" s="27">
        <v>1</v>
      </c>
      <c r="D17" s="27">
        <v>25.5</v>
      </c>
      <c r="E17" s="27">
        <v>37.6</v>
      </c>
      <c r="F17" s="27">
        <v>7.21</v>
      </c>
      <c r="G17" s="27">
        <v>45.71</v>
      </c>
      <c r="H17" s="65">
        <v>148</v>
      </c>
      <c r="I17" s="27">
        <v>6.09</v>
      </c>
      <c r="J17" s="27">
        <v>6.46</v>
      </c>
      <c r="K17" s="66">
        <f t="shared" si="0"/>
        <v>0.94272445820433437</v>
      </c>
      <c r="L17" s="65">
        <v>1.22</v>
      </c>
      <c r="M17" s="27">
        <v>1</v>
      </c>
      <c r="N17" s="27">
        <v>0.73</v>
      </c>
      <c r="O17" s="65">
        <v>0.47</v>
      </c>
      <c r="P17" s="27">
        <v>0.57999999999999996</v>
      </c>
      <c r="Q17" s="27">
        <v>0.68</v>
      </c>
      <c r="R17" s="65">
        <v>5.6000000000000001E-2</v>
      </c>
      <c r="S17" s="27">
        <v>7.0999999999999994E-2</v>
      </c>
      <c r="T17" s="27">
        <v>7.0999999999999994E-2</v>
      </c>
      <c r="U17" s="27">
        <v>50</v>
      </c>
      <c r="V17" s="27">
        <v>43</v>
      </c>
      <c r="W17" s="27">
        <v>46</v>
      </c>
      <c r="X17" s="27">
        <v>20</v>
      </c>
      <c r="Y17" s="27">
        <v>17</v>
      </c>
      <c r="Z17" s="27">
        <v>13</v>
      </c>
      <c r="AA17" s="27">
        <v>2.5230000000000001</v>
      </c>
      <c r="AB17" s="27">
        <v>2.883</v>
      </c>
      <c r="AC17" s="27">
        <v>2.7</v>
      </c>
      <c r="AD17" s="27" t="s">
        <v>149</v>
      </c>
    </row>
    <row r="18" spans="1:30" x14ac:dyDescent="0.3">
      <c r="A18" s="27" t="s">
        <v>41</v>
      </c>
      <c r="B18" s="28">
        <v>45954</v>
      </c>
      <c r="C18" s="27">
        <v>1</v>
      </c>
      <c r="D18" s="27">
        <v>21.1</v>
      </c>
      <c r="E18" s="27">
        <v>36.6</v>
      </c>
      <c r="F18" s="27">
        <v>7.42</v>
      </c>
      <c r="G18" s="27">
        <v>44.61</v>
      </c>
      <c r="H18" s="65">
        <v>140</v>
      </c>
      <c r="I18" s="27">
        <v>7.42</v>
      </c>
      <c r="J18" s="27">
        <v>7.25</v>
      </c>
      <c r="K18" s="66">
        <f t="shared" si="0"/>
        <v>1.0234482758620689</v>
      </c>
      <c r="L18" s="65">
        <v>0.18</v>
      </c>
      <c r="M18" s="27">
        <v>0.09</v>
      </c>
      <c r="N18" s="27">
        <v>0.13</v>
      </c>
      <c r="O18" s="65">
        <v>2.7709999999999999</v>
      </c>
      <c r="P18" s="27">
        <v>2.4809999999999999</v>
      </c>
      <c r="Q18" s="27">
        <v>2.3969999999999998</v>
      </c>
      <c r="R18" s="65">
        <v>7.9000000000000001E-2</v>
      </c>
      <c r="S18" s="27">
        <v>5.8000000000000003E-2</v>
      </c>
      <c r="T18" s="27">
        <v>6.2E-2</v>
      </c>
      <c r="U18" s="27">
        <v>46</v>
      </c>
      <c r="V18" s="27">
        <v>43</v>
      </c>
      <c r="W18" s="27">
        <v>40</v>
      </c>
      <c r="X18" s="27">
        <v>23</v>
      </c>
      <c r="Y18" s="27">
        <v>17</v>
      </c>
      <c r="Z18" s="27">
        <v>13</v>
      </c>
      <c r="AA18" s="27">
        <v>2.6040000000000001</v>
      </c>
      <c r="AB18" s="27">
        <v>2.3460000000000001</v>
      </c>
      <c r="AC18" s="27">
        <v>2.4990000000000001</v>
      </c>
      <c r="AD18" s="27" t="s">
        <v>149</v>
      </c>
    </row>
    <row r="19" spans="1:30" x14ac:dyDescent="0.3">
      <c r="V19" s="67"/>
    </row>
    <row r="30" spans="1:30" x14ac:dyDescent="0.3">
      <c r="L30" t="s">
        <v>151</v>
      </c>
    </row>
  </sheetData>
  <autoFilter ref="A3:AD18" xr:uid="{0E52F841-3F9D-4DF7-9DFB-CF3792CFF180}">
    <sortState xmlns:xlrd2="http://schemas.microsoft.com/office/spreadsheetml/2017/richdata2" ref="A4:AD18">
      <sortCondition ref="A3:A18"/>
    </sortState>
  </autoFilter>
  <phoneticPr fontId="1" type="noConversion"/>
  <pageMargins left="0.7" right="0.7" top="0.75" bottom="0.75" header="0.3" footer="0.3"/>
  <pageSetup paperSize="9" orientation="portrait" horizontalDpi="300" verticalDpi="300" r:id="rId1"/>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F63A43-134A-465E-B04A-6EDF5E63F31A}">
  <sheetPr>
    <tabColor rgb="FFFFC000"/>
  </sheetPr>
  <dimension ref="A1:AH43"/>
  <sheetViews>
    <sheetView zoomScale="85" zoomScaleNormal="85" workbookViewId="0">
      <pane xSplit="1" ySplit="3" topLeftCell="B37" activePane="bottomRight" state="frozen"/>
      <selection pane="topRight" activeCell="B1" sqref="B1"/>
      <selection pane="bottomLeft" activeCell="A4" sqref="A4"/>
      <selection pane="bottomRight" activeCell="W47" sqref="W47"/>
    </sheetView>
  </sheetViews>
  <sheetFormatPr defaultRowHeight="16.5" x14ac:dyDescent="0.3"/>
  <cols>
    <col min="1" max="1" width="12.375" bestFit="1" customWidth="1"/>
    <col min="2" max="2" width="11.125" bestFit="1" customWidth="1"/>
    <col min="7" max="7" width="18.875" bestFit="1" customWidth="1"/>
    <col min="8" max="8" width="11" style="84" bestFit="1" customWidth="1"/>
    <col min="9" max="9" width="10" bestFit="1" customWidth="1"/>
    <col min="10" max="10" width="23.5" bestFit="1" customWidth="1"/>
    <col min="11" max="11" width="18.375" style="84" bestFit="1" customWidth="1"/>
    <col min="12" max="12" width="22.625" style="84" bestFit="1" customWidth="1"/>
    <col min="13" max="14" width="21.125" bestFit="1" customWidth="1"/>
    <col min="15" max="15" width="16.25" style="84" bestFit="1" customWidth="1"/>
    <col min="16" max="17" width="14.75" bestFit="1" customWidth="1"/>
    <col min="18" max="18" width="16" style="84" bestFit="1" customWidth="1"/>
    <col min="19" max="20" width="14.375" bestFit="1" customWidth="1"/>
    <col min="21" max="21" width="13.625" bestFit="1" customWidth="1"/>
    <col min="22" max="23" width="12.125" bestFit="1" customWidth="1"/>
    <col min="24" max="24" width="13.875" bestFit="1" customWidth="1"/>
    <col min="25" max="26" width="12.375" bestFit="1" customWidth="1"/>
    <col min="27" max="27" width="16.25" bestFit="1" customWidth="1"/>
    <col min="28" max="29" width="14.75" bestFit="1" customWidth="1"/>
    <col min="33" max="33" width="11" bestFit="1" customWidth="1"/>
  </cols>
  <sheetData>
    <row r="1" spans="1:34" x14ac:dyDescent="0.3">
      <c r="H1"/>
      <c r="K1"/>
      <c r="L1"/>
      <c r="O1"/>
      <c r="R1"/>
    </row>
    <row r="2" spans="1:34" x14ac:dyDescent="0.3">
      <c r="H2"/>
      <c r="K2"/>
      <c r="L2"/>
      <c r="O2"/>
      <c r="R2"/>
    </row>
    <row r="3" spans="1:34" s="4" customFormat="1" x14ac:dyDescent="0.3">
      <c r="A3" s="31" t="s">
        <v>32</v>
      </c>
      <c r="B3" s="31" t="s">
        <v>33</v>
      </c>
      <c r="C3" s="31" t="s">
        <v>34</v>
      </c>
      <c r="D3" s="31" t="s">
        <v>125</v>
      </c>
      <c r="E3" s="31" t="s">
        <v>140</v>
      </c>
      <c r="F3" s="31" t="s">
        <v>3</v>
      </c>
      <c r="G3" s="31" t="s">
        <v>35</v>
      </c>
      <c r="H3" s="31" t="s">
        <v>36</v>
      </c>
      <c r="I3" s="31" t="s">
        <v>37</v>
      </c>
      <c r="J3" s="37" t="s">
        <v>127</v>
      </c>
      <c r="K3" s="37" t="s">
        <v>126</v>
      </c>
      <c r="L3" s="31" t="s">
        <v>42</v>
      </c>
      <c r="M3" s="31" t="s">
        <v>43</v>
      </c>
      <c r="N3" s="31" t="s">
        <v>44</v>
      </c>
      <c r="O3" s="31" t="s">
        <v>144</v>
      </c>
      <c r="P3" s="31" t="s">
        <v>145</v>
      </c>
      <c r="Q3" s="31" t="s">
        <v>146</v>
      </c>
      <c r="R3" s="31" t="s">
        <v>163</v>
      </c>
      <c r="S3" s="31" t="s">
        <v>147</v>
      </c>
      <c r="T3" s="31" t="s">
        <v>148</v>
      </c>
      <c r="U3" s="31" t="s">
        <v>170</v>
      </c>
      <c r="V3" s="31" t="s">
        <v>171</v>
      </c>
      <c r="W3" s="31" t="s">
        <v>172</v>
      </c>
      <c r="X3" s="31" t="s">
        <v>173</v>
      </c>
      <c r="Y3" s="31" t="s">
        <v>174</v>
      </c>
      <c r="Z3" s="31" t="s">
        <v>175</v>
      </c>
      <c r="AA3" s="31" t="s">
        <v>45</v>
      </c>
      <c r="AB3" s="31" t="s">
        <v>46</v>
      </c>
      <c r="AC3" s="31" t="s">
        <v>47</v>
      </c>
      <c r="AD3" s="103" t="s">
        <v>38</v>
      </c>
      <c r="AE3" s="103"/>
    </row>
    <row r="4" spans="1:34" x14ac:dyDescent="0.3">
      <c r="A4" s="27" t="s">
        <v>39</v>
      </c>
      <c r="B4" s="28">
        <v>45866</v>
      </c>
      <c r="C4" s="27">
        <v>1</v>
      </c>
      <c r="D4" s="68">
        <v>29.7</v>
      </c>
      <c r="E4" s="68">
        <v>20.13</v>
      </c>
      <c r="F4" s="27">
        <v>7.1</v>
      </c>
      <c r="G4" s="27">
        <v>26.15</v>
      </c>
      <c r="H4" s="65">
        <v>33</v>
      </c>
      <c r="I4" s="27">
        <v>14.49</v>
      </c>
      <c r="J4" s="27">
        <v>6.75</v>
      </c>
      <c r="K4" s="66">
        <f>I4/J4</f>
        <v>2.1466666666666665</v>
      </c>
      <c r="L4" s="65" t="s">
        <v>48</v>
      </c>
      <c r="M4" s="68" t="s">
        <v>128</v>
      </c>
      <c r="N4" s="68" t="s">
        <v>128</v>
      </c>
      <c r="O4" s="70">
        <v>3.59</v>
      </c>
      <c r="P4" s="71">
        <v>1.7549999999999999</v>
      </c>
      <c r="Q4" s="71">
        <v>0.43099999999999999</v>
      </c>
      <c r="R4" s="70">
        <v>1.7999999999999999E-2</v>
      </c>
      <c r="S4" s="71">
        <v>9.4E-2</v>
      </c>
      <c r="T4" s="71">
        <v>0.114</v>
      </c>
      <c r="U4" s="68">
        <v>105</v>
      </c>
      <c r="V4" s="68">
        <v>98</v>
      </c>
      <c r="W4" s="68">
        <v>95</v>
      </c>
      <c r="X4" s="68">
        <v>70</v>
      </c>
      <c r="Y4" s="68">
        <v>60</v>
      </c>
      <c r="Z4" s="68">
        <v>55</v>
      </c>
      <c r="AA4" s="69">
        <v>4.54</v>
      </c>
      <c r="AB4" s="69">
        <v>3.794</v>
      </c>
      <c r="AC4" s="69">
        <v>4.4859999999999998</v>
      </c>
      <c r="AD4" s="27" t="s">
        <v>150</v>
      </c>
      <c r="AE4" s="27">
        <v>52</v>
      </c>
    </row>
    <row r="5" spans="1:34" x14ac:dyDescent="0.3">
      <c r="A5" s="27" t="s">
        <v>40</v>
      </c>
      <c r="B5" s="28">
        <v>45866</v>
      </c>
      <c r="C5" s="27">
        <v>1</v>
      </c>
      <c r="D5" s="68">
        <v>31.6</v>
      </c>
      <c r="E5" s="68">
        <v>19.190000000000001</v>
      </c>
      <c r="F5" s="27">
        <v>7.34</v>
      </c>
      <c r="G5" s="27">
        <v>25.08</v>
      </c>
      <c r="H5" s="65">
        <v>47</v>
      </c>
      <c r="I5" s="27">
        <v>15.42</v>
      </c>
      <c r="J5" s="27">
        <v>6.65</v>
      </c>
      <c r="K5" s="66">
        <f t="shared" ref="K5:K6" si="0">I5/J5</f>
        <v>2.3187969924812029</v>
      </c>
      <c r="L5" s="65">
        <v>6.33</v>
      </c>
      <c r="M5" s="68" t="s">
        <v>128</v>
      </c>
      <c r="N5" s="68" t="s">
        <v>128</v>
      </c>
      <c r="O5" s="70">
        <v>3.1389999999999998</v>
      </c>
      <c r="P5" s="71">
        <v>1.875</v>
      </c>
      <c r="Q5" s="71">
        <v>2.827</v>
      </c>
      <c r="R5" s="70">
        <v>3.7999999999999999E-2</v>
      </c>
      <c r="S5" s="71">
        <v>0.12</v>
      </c>
      <c r="T5" s="71">
        <v>3.9E-2</v>
      </c>
      <c r="U5" s="68">
        <v>100</v>
      </c>
      <c r="V5" s="68">
        <v>98</v>
      </c>
      <c r="W5" s="68">
        <v>97</v>
      </c>
      <c r="X5" s="68">
        <v>60</v>
      </c>
      <c r="Y5" s="68">
        <v>50</v>
      </c>
      <c r="Z5" s="68">
        <v>47</v>
      </c>
      <c r="AA5" s="69">
        <v>4.3099999999999996</v>
      </c>
      <c r="AB5" s="69">
        <v>4.3419999999999996</v>
      </c>
      <c r="AC5" s="69">
        <v>3.8039999999999998</v>
      </c>
      <c r="AD5" s="27" t="s">
        <v>149</v>
      </c>
      <c r="AE5" s="27">
        <v>45</v>
      </c>
      <c r="AG5" t="s">
        <v>191</v>
      </c>
      <c r="AH5">
        <f>AE4</f>
        <v>52</v>
      </c>
    </row>
    <row r="6" spans="1:34" x14ac:dyDescent="0.3">
      <c r="A6" s="27" t="s">
        <v>41</v>
      </c>
      <c r="B6" s="28">
        <v>45866</v>
      </c>
      <c r="C6" s="27">
        <v>1</v>
      </c>
      <c r="D6" s="68">
        <v>30.4</v>
      </c>
      <c r="E6" s="68">
        <v>24.05</v>
      </c>
      <c r="F6" s="27">
        <v>7.31</v>
      </c>
      <c r="G6" s="27">
        <v>30.72</v>
      </c>
      <c r="H6" s="65">
        <v>38</v>
      </c>
      <c r="I6" s="27">
        <v>10.01</v>
      </c>
      <c r="J6" s="27">
        <v>6.57</v>
      </c>
      <c r="K6" s="66">
        <f t="shared" si="0"/>
        <v>1.5235920852359208</v>
      </c>
      <c r="L6" s="65"/>
      <c r="M6" s="68" t="s">
        <v>128</v>
      </c>
      <c r="N6" s="68" t="s">
        <v>128</v>
      </c>
      <c r="O6" s="70">
        <v>2.7850000000000001</v>
      </c>
      <c r="P6" s="71">
        <v>3.78</v>
      </c>
      <c r="Q6" s="71">
        <v>3.5249999999999999</v>
      </c>
      <c r="R6" s="70">
        <v>6.0999999999999999E-2</v>
      </c>
      <c r="S6" s="71">
        <v>7.8E-2</v>
      </c>
      <c r="T6" s="71">
        <v>5.7000000000000002E-2</v>
      </c>
      <c r="U6" s="68">
        <v>88</v>
      </c>
      <c r="V6" s="68">
        <v>85</v>
      </c>
      <c r="W6" s="68">
        <v>84</v>
      </c>
      <c r="X6" s="68">
        <v>50</v>
      </c>
      <c r="Y6" s="68">
        <v>45</v>
      </c>
      <c r="Z6" s="68">
        <v>43</v>
      </c>
      <c r="AA6" s="69">
        <v>4.9160000000000004</v>
      </c>
      <c r="AB6" s="69">
        <v>5.266</v>
      </c>
      <c r="AC6" s="69">
        <v>6.3</v>
      </c>
      <c r="AD6" s="27" t="s">
        <v>150</v>
      </c>
      <c r="AE6" s="27">
        <v>48</v>
      </c>
      <c r="AG6" t="s">
        <v>192</v>
      </c>
      <c r="AH6">
        <f>AE10</f>
        <v>40</v>
      </c>
    </row>
    <row r="7" spans="1:34" hidden="1" x14ac:dyDescent="0.3">
      <c r="A7" s="27" t="s">
        <v>39</v>
      </c>
      <c r="B7" s="28">
        <v>45866</v>
      </c>
      <c r="C7" s="27">
        <v>2</v>
      </c>
      <c r="D7" s="27"/>
      <c r="E7" s="27"/>
      <c r="F7" s="27" t="s">
        <v>48</v>
      </c>
      <c r="G7" s="27" t="s">
        <v>48</v>
      </c>
      <c r="H7" s="65" t="s">
        <v>48</v>
      </c>
      <c r="I7" s="27" t="s">
        <v>48</v>
      </c>
      <c r="J7" s="27"/>
      <c r="K7" s="65"/>
      <c r="L7" s="65"/>
      <c r="M7" s="29">
        <v>2.34</v>
      </c>
      <c r="N7" s="27" t="s">
        <v>128</v>
      </c>
      <c r="O7" s="65" t="s">
        <v>48</v>
      </c>
      <c r="P7" s="27" t="s">
        <v>48</v>
      </c>
      <c r="Q7" s="27" t="s">
        <v>48</v>
      </c>
      <c r="R7" s="65" t="s">
        <v>48</v>
      </c>
      <c r="S7" s="27" t="s">
        <v>48</v>
      </c>
      <c r="T7" s="27" t="s">
        <v>48</v>
      </c>
      <c r="U7" s="27" t="s">
        <v>48</v>
      </c>
      <c r="V7" s="27" t="s">
        <v>48</v>
      </c>
      <c r="W7" s="27" t="s">
        <v>48</v>
      </c>
      <c r="X7" s="27" t="s">
        <v>48</v>
      </c>
      <c r="Y7" s="27" t="s">
        <v>48</v>
      </c>
      <c r="Z7" s="27" t="s">
        <v>48</v>
      </c>
      <c r="AA7" s="27" t="s">
        <v>48</v>
      </c>
      <c r="AB7" s="27" t="s">
        <v>48</v>
      </c>
      <c r="AC7" s="27" t="s">
        <v>48</v>
      </c>
      <c r="AD7" s="27"/>
      <c r="AE7" s="27"/>
      <c r="AG7" t="s">
        <v>193</v>
      </c>
    </row>
    <row r="8" spans="1:34" hidden="1" x14ac:dyDescent="0.3">
      <c r="A8" s="27" t="s">
        <v>40</v>
      </c>
      <c r="B8" s="28">
        <v>45866</v>
      </c>
      <c r="C8" s="27">
        <v>2</v>
      </c>
      <c r="D8" s="27"/>
      <c r="E8" s="27"/>
      <c r="F8" s="27" t="s">
        <v>48</v>
      </c>
      <c r="G8" s="27" t="s">
        <v>48</v>
      </c>
      <c r="H8" s="65" t="s">
        <v>48</v>
      </c>
      <c r="I8" s="27" t="s">
        <v>48</v>
      </c>
      <c r="J8" s="27"/>
      <c r="K8" s="65"/>
      <c r="L8" s="65"/>
      <c r="M8" s="27" t="s">
        <v>128</v>
      </c>
      <c r="N8" s="27" t="s">
        <v>128</v>
      </c>
      <c r="O8" s="65" t="s">
        <v>48</v>
      </c>
      <c r="P8" s="27" t="s">
        <v>48</v>
      </c>
      <c r="Q8" s="27" t="s">
        <v>48</v>
      </c>
      <c r="R8" s="65" t="s">
        <v>48</v>
      </c>
      <c r="S8" s="27" t="s">
        <v>48</v>
      </c>
      <c r="T8" s="27" t="s">
        <v>48</v>
      </c>
      <c r="U8" s="27" t="s">
        <v>48</v>
      </c>
      <c r="V8" s="27" t="s">
        <v>48</v>
      </c>
      <c r="W8" s="27" t="s">
        <v>48</v>
      </c>
      <c r="X8" s="27" t="s">
        <v>48</v>
      </c>
      <c r="Y8" s="27" t="s">
        <v>48</v>
      </c>
      <c r="Z8" s="27" t="s">
        <v>48</v>
      </c>
      <c r="AA8" s="27" t="s">
        <v>48</v>
      </c>
      <c r="AB8" s="27" t="s">
        <v>48</v>
      </c>
      <c r="AC8" s="27" t="s">
        <v>48</v>
      </c>
      <c r="AD8" s="27"/>
      <c r="AE8" s="27"/>
      <c r="AG8" t="s">
        <v>194</v>
      </c>
    </row>
    <row r="9" spans="1:34" hidden="1" x14ac:dyDescent="0.3">
      <c r="A9" s="27" t="s">
        <v>41</v>
      </c>
      <c r="B9" s="28">
        <v>45866</v>
      </c>
      <c r="C9" s="27">
        <v>2</v>
      </c>
      <c r="D9" s="27"/>
      <c r="E9" s="27"/>
      <c r="F9" s="27" t="s">
        <v>48</v>
      </c>
      <c r="G9" s="27" t="s">
        <v>48</v>
      </c>
      <c r="H9" s="65" t="s">
        <v>48</v>
      </c>
      <c r="I9" s="27" t="s">
        <v>48</v>
      </c>
      <c r="J9" s="27"/>
      <c r="K9" s="65"/>
      <c r="L9" s="65"/>
      <c r="M9" s="27" t="s">
        <v>128</v>
      </c>
      <c r="N9" s="29">
        <v>9.93</v>
      </c>
      <c r="O9" s="65" t="s">
        <v>48</v>
      </c>
      <c r="P9" s="27" t="s">
        <v>48</v>
      </c>
      <c r="Q9" s="27" t="s">
        <v>48</v>
      </c>
      <c r="R9" s="65" t="s">
        <v>48</v>
      </c>
      <c r="S9" s="27" t="s">
        <v>48</v>
      </c>
      <c r="T9" s="27" t="s">
        <v>48</v>
      </c>
      <c r="U9" s="27" t="s">
        <v>48</v>
      </c>
      <c r="V9" s="27" t="s">
        <v>48</v>
      </c>
      <c r="W9" s="27" t="s">
        <v>48</v>
      </c>
      <c r="X9" s="27" t="s">
        <v>48</v>
      </c>
      <c r="Y9" s="27" t="s">
        <v>48</v>
      </c>
      <c r="Z9" s="27" t="s">
        <v>48</v>
      </c>
      <c r="AA9" s="27" t="s">
        <v>48</v>
      </c>
      <c r="AB9" s="27" t="s">
        <v>48</v>
      </c>
      <c r="AC9" s="27" t="s">
        <v>48</v>
      </c>
      <c r="AD9" s="27"/>
      <c r="AE9" s="27"/>
      <c r="AG9" t="s">
        <v>195</v>
      </c>
    </row>
    <row r="10" spans="1:34" x14ac:dyDescent="0.3">
      <c r="A10" s="27" t="s">
        <v>39</v>
      </c>
      <c r="B10" s="28">
        <v>45890</v>
      </c>
      <c r="C10" s="27">
        <v>1</v>
      </c>
      <c r="D10" s="27">
        <v>31.3</v>
      </c>
      <c r="E10" s="27">
        <v>25.41</v>
      </c>
      <c r="F10" s="27">
        <v>7.93</v>
      </c>
      <c r="G10" s="27">
        <v>32.24</v>
      </c>
      <c r="H10" s="65">
        <v>127</v>
      </c>
      <c r="I10" s="27">
        <v>6.68</v>
      </c>
      <c r="J10" s="27">
        <v>6.47</v>
      </c>
      <c r="K10" s="66">
        <f>I10/J10</f>
        <v>1.0324574961360125</v>
      </c>
      <c r="L10" s="65">
        <v>6.41</v>
      </c>
      <c r="M10" s="27">
        <v>1.31</v>
      </c>
      <c r="N10" s="27">
        <v>17</v>
      </c>
      <c r="O10" s="65">
        <v>1.6060000000000001</v>
      </c>
      <c r="P10" s="27">
        <v>0.55200000000000005</v>
      </c>
      <c r="Q10" s="27">
        <v>1.8049999999999999</v>
      </c>
      <c r="R10" s="65">
        <v>0.02</v>
      </c>
      <c r="S10" s="27">
        <v>2.1999999999999999E-2</v>
      </c>
      <c r="T10" s="27">
        <v>1.7000000000000001E-2</v>
      </c>
      <c r="U10" s="27">
        <f>'25년 8월'!B10</f>
        <v>90</v>
      </c>
      <c r="V10" s="27">
        <f>'25년 8월'!B11</f>
        <v>80</v>
      </c>
      <c r="W10" s="27">
        <f>'25년 8월'!B12</f>
        <v>90</v>
      </c>
      <c r="X10" s="27">
        <f>'25년 8월'!B15</f>
        <v>50</v>
      </c>
      <c r="Y10" s="27">
        <f>'25년 8월'!C15</f>
        <v>50</v>
      </c>
      <c r="Z10" s="27">
        <f>'25년 8월'!D15</f>
        <v>30</v>
      </c>
      <c r="AA10" s="27">
        <v>3.605</v>
      </c>
      <c r="AB10" s="27">
        <v>2.8610000000000002</v>
      </c>
      <c r="AC10" s="27">
        <v>2.9910000000000001</v>
      </c>
      <c r="AD10" s="27" t="s">
        <v>149</v>
      </c>
      <c r="AE10" s="27">
        <v>40</v>
      </c>
      <c r="AG10" t="s">
        <v>196</v>
      </c>
      <c r="AH10">
        <f>AE13</f>
        <v>55</v>
      </c>
    </row>
    <row r="11" spans="1:34" x14ac:dyDescent="0.3">
      <c r="A11" s="27" t="s">
        <v>40</v>
      </c>
      <c r="B11" s="28">
        <v>45890</v>
      </c>
      <c r="C11" s="27">
        <v>1</v>
      </c>
      <c r="D11" s="27">
        <v>31.9</v>
      </c>
      <c r="E11" s="27">
        <v>28.07</v>
      </c>
      <c r="F11" s="27">
        <v>7.31</v>
      </c>
      <c r="G11" s="27">
        <v>35.26</v>
      </c>
      <c r="H11" s="65">
        <v>106</v>
      </c>
      <c r="I11" s="27">
        <v>5.89</v>
      </c>
      <c r="J11" s="27">
        <v>6.19</v>
      </c>
      <c r="K11" s="66">
        <f t="shared" ref="K11:K42" si="1">I11/J11</f>
        <v>0.95153473344103379</v>
      </c>
      <c r="L11" s="65">
        <v>6.27</v>
      </c>
      <c r="M11" s="27">
        <v>7.04</v>
      </c>
      <c r="N11" s="27">
        <v>8.23</v>
      </c>
      <c r="O11" s="65">
        <v>1.4730000000000001</v>
      </c>
      <c r="P11" s="27">
        <v>1.2509999999999999</v>
      </c>
      <c r="Q11" s="27">
        <v>2.282</v>
      </c>
      <c r="R11" s="65">
        <v>2.1999999999999999E-2</v>
      </c>
      <c r="S11" s="27">
        <v>2.5000000000000001E-2</v>
      </c>
      <c r="T11" s="27">
        <v>0.02</v>
      </c>
      <c r="U11" s="27">
        <f>'25년 8월'!C10</f>
        <v>100</v>
      </c>
      <c r="V11" s="27">
        <f>'25년 8월'!C11</f>
        <v>90</v>
      </c>
      <c r="W11" s="27">
        <f>'25년 8월'!C12</f>
        <v>100</v>
      </c>
      <c r="X11" s="27">
        <f>'25년 8월'!B16</f>
        <v>50</v>
      </c>
      <c r="Y11" s="27">
        <f>'25년 8월'!C16</f>
        <v>40</v>
      </c>
      <c r="Z11" s="27">
        <f>'25년 8월'!D16</f>
        <v>20</v>
      </c>
      <c r="AA11" s="27">
        <v>2.9089999999999998</v>
      </c>
      <c r="AB11" s="27">
        <v>3.0489999999999999</v>
      </c>
      <c r="AC11" s="27">
        <v>2.7709999999999999</v>
      </c>
      <c r="AD11" s="27" t="s">
        <v>149</v>
      </c>
      <c r="AE11" s="27">
        <v>40</v>
      </c>
      <c r="AG11" t="s">
        <v>194</v>
      </c>
      <c r="AH11">
        <f>AE16</f>
        <v>45</v>
      </c>
    </row>
    <row r="12" spans="1:34" x14ac:dyDescent="0.3">
      <c r="A12" s="27" t="s">
        <v>41</v>
      </c>
      <c r="B12" s="28">
        <v>45890</v>
      </c>
      <c r="C12" s="27">
        <v>1</v>
      </c>
      <c r="D12" s="27">
        <v>32.6</v>
      </c>
      <c r="E12" s="27">
        <v>25.14</v>
      </c>
      <c r="F12" s="27">
        <v>7.94</v>
      </c>
      <c r="G12" s="27">
        <v>31.94</v>
      </c>
      <c r="H12" s="65">
        <v>87</v>
      </c>
      <c r="I12" s="27">
        <v>6.53</v>
      </c>
      <c r="J12" s="27">
        <v>6.26</v>
      </c>
      <c r="K12" s="66">
        <f t="shared" si="1"/>
        <v>1.0431309904153356</v>
      </c>
      <c r="L12" s="65">
        <v>14</v>
      </c>
      <c r="M12" s="27">
        <v>18.36</v>
      </c>
      <c r="N12" s="27">
        <v>24.57</v>
      </c>
      <c r="O12" s="65">
        <v>1.385</v>
      </c>
      <c r="P12" s="27">
        <v>0.54800000000000004</v>
      </c>
      <c r="Q12" s="27">
        <v>0.28699999999999998</v>
      </c>
      <c r="R12" s="65">
        <v>2.1000000000000001E-2</v>
      </c>
      <c r="S12" s="27">
        <v>2.9000000000000001E-2</v>
      </c>
      <c r="T12" s="27">
        <v>1.9E-2</v>
      </c>
      <c r="U12" s="27">
        <f>'25년 8월'!D10</f>
        <v>60</v>
      </c>
      <c r="V12" s="27">
        <f>'25년 8월'!D11</f>
        <v>80</v>
      </c>
      <c r="W12" s="27">
        <f>'25년 8월'!D12</f>
        <v>80</v>
      </c>
      <c r="X12" s="27">
        <f>'25년 8월'!B17</f>
        <v>50</v>
      </c>
      <c r="Y12" s="27">
        <f>'25년 8월'!C17</f>
        <v>40</v>
      </c>
      <c r="Z12" s="27">
        <f>'25년 8월'!D17</f>
        <v>20</v>
      </c>
      <c r="AA12" s="27">
        <v>2.9359999999999999</v>
      </c>
      <c r="AB12" s="27">
        <v>2.7229999999999999</v>
      </c>
      <c r="AC12" s="27">
        <v>2.742</v>
      </c>
      <c r="AD12" s="27" t="s">
        <v>150</v>
      </c>
      <c r="AE12" s="27">
        <v>52</v>
      </c>
      <c r="AG12" t="s">
        <v>195</v>
      </c>
      <c r="AH12">
        <f>AE19</f>
        <v>45</v>
      </c>
    </row>
    <row r="13" spans="1:34" x14ac:dyDescent="0.3">
      <c r="A13" s="27" t="s">
        <v>39</v>
      </c>
      <c r="B13" s="28">
        <v>45926</v>
      </c>
      <c r="C13" s="27">
        <v>1</v>
      </c>
      <c r="D13" s="27">
        <v>26</v>
      </c>
      <c r="E13" s="27">
        <v>36.4</v>
      </c>
      <c r="F13" s="27">
        <v>7.65</v>
      </c>
      <c r="G13" s="27">
        <v>44.4</v>
      </c>
      <c r="H13" s="65">
        <v>148</v>
      </c>
      <c r="I13" s="27">
        <v>5.73</v>
      </c>
      <c r="J13" s="27">
        <v>6.64</v>
      </c>
      <c r="K13" s="66">
        <f t="shared" si="1"/>
        <v>0.86295180722891573</v>
      </c>
      <c r="L13" s="65">
        <v>0</v>
      </c>
      <c r="M13" s="27">
        <v>0.3</v>
      </c>
      <c r="N13" s="27">
        <v>0.9</v>
      </c>
      <c r="O13" s="65">
        <v>0.42</v>
      </c>
      <c r="P13" s="27">
        <v>0.49</v>
      </c>
      <c r="Q13" s="27">
        <v>0.6</v>
      </c>
      <c r="R13" s="65">
        <v>7.4999999999999997E-2</v>
      </c>
      <c r="S13" s="27">
        <v>8.4000000000000005E-2</v>
      </c>
      <c r="T13" s="27">
        <v>0.1</v>
      </c>
      <c r="U13" s="27">
        <v>43</v>
      </c>
      <c r="V13" s="27">
        <v>20</v>
      </c>
      <c r="W13" s="27">
        <v>43</v>
      </c>
      <c r="X13" s="27">
        <v>13</v>
      </c>
      <c r="Y13" s="27">
        <v>17</v>
      </c>
      <c r="Z13" s="27">
        <v>13</v>
      </c>
      <c r="AA13" s="27">
        <v>3.141</v>
      </c>
      <c r="AB13" s="27">
        <v>2.9239999999999999</v>
      </c>
      <c r="AC13" s="27">
        <v>2.7269999999999999</v>
      </c>
      <c r="AD13" s="27" t="s">
        <v>150</v>
      </c>
      <c r="AE13" s="27">
        <v>55</v>
      </c>
      <c r="AG13" t="s">
        <v>197</v>
      </c>
      <c r="AH13">
        <f>AE22</f>
        <v>45</v>
      </c>
    </row>
    <row r="14" spans="1:34" x14ac:dyDescent="0.3">
      <c r="A14" s="27" t="s">
        <v>40</v>
      </c>
      <c r="B14" s="28">
        <v>45926</v>
      </c>
      <c r="C14" s="27">
        <v>1</v>
      </c>
      <c r="D14" s="27">
        <v>27.1</v>
      </c>
      <c r="E14" s="27">
        <v>36.5</v>
      </c>
      <c r="F14" s="27">
        <v>7.73</v>
      </c>
      <c r="G14" s="27">
        <v>44.49</v>
      </c>
      <c r="H14" s="65">
        <v>134</v>
      </c>
      <c r="I14" s="27">
        <v>5.7</v>
      </c>
      <c r="J14" s="27">
        <v>6.53</v>
      </c>
      <c r="K14" s="66">
        <f t="shared" si="1"/>
        <v>0.87289433384379789</v>
      </c>
      <c r="L14" s="65">
        <v>3.32</v>
      </c>
      <c r="M14" s="27">
        <v>2.21</v>
      </c>
      <c r="N14" s="27">
        <v>1.88</v>
      </c>
      <c r="O14" s="65">
        <v>0.45</v>
      </c>
      <c r="P14" s="27">
        <v>0.53</v>
      </c>
      <c r="Q14" s="27">
        <v>0.68</v>
      </c>
      <c r="R14" s="65">
        <v>7.6999999999999999E-2</v>
      </c>
      <c r="S14" s="27">
        <v>7.2999999999999995E-2</v>
      </c>
      <c r="T14" s="27">
        <v>6.5000000000000002E-2</v>
      </c>
      <c r="U14" s="27">
        <v>40</v>
      </c>
      <c r="V14" s="27">
        <v>40</v>
      </c>
      <c r="W14" s="27">
        <v>43</v>
      </c>
      <c r="X14" s="27">
        <v>7</v>
      </c>
      <c r="Y14" s="27">
        <v>13</v>
      </c>
      <c r="Z14" s="27">
        <v>10</v>
      </c>
      <c r="AA14" s="27">
        <v>2.7509999999999999</v>
      </c>
      <c r="AB14" s="27">
        <v>2.6379999999999999</v>
      </c>
      <c r="AC14" s="27">
        <v>2.4780000000000002</v>
      </c>
      <c r="AD14" s="27" t="s">
        <v>150</v>
      </c>
      <c r="AE14" s="27">
        <v>55</v>
      </c>
      <c r="AG14" t="s">
        <v>198</v>
      </c>
      <c r="AH14">
        <f>AE25</f>
        <v>28</v>
      </c>
    </row>
    <row r="15" spans="1:34" x14ac:dyDescent="0.3">
      <c r="A15" s="27" t="s">
        <v>41</v>
      </c>
      <c r="B15" s="28">
        <v>45926</v>
      </c>
      <c r="C15" s="27">
        <v>1</v>
      </c>
      <c r="D15" s="27">
        <v>25.5</v>
      </c>
      <c r="E15" s="27">
        <v>37.6</v>
      </c>
      <c r="F15" s="27">
        <v>7.21</v>
      </c>
      <c r="G15" s="27">
        <v>45.71</v>
      </c>
      <c r="H15" s="65">
        <v>148</v>
      </c>
      <c r="I15" s="27">
        <v>6.09</v>
      </c>
      <c r="J15" s="27">
        <v>6.46</v>
      </c>
      <c r="K15" s="66">
        <f t="shared" si="1"/>
        <v>0.94272445820433437</v>
      </c>
      <c r="L15" s="65">
        <v>1.22</v>
      </c>
      <c r="M15" s="27">
        <v>1</v>
      </c>
      <c r="N15" s="27">
        <v>0.73</v>
      </c>
      <c r="O15" s="65">
        <v>0.47</v>
      </c>
      <c r="P15" s="27">
        <v>0.57999999999999996</v>
      </c>
      <c r="Q15" s="27">
        <v>0.68</v>
      </c>
      <c r="R15" s="65">
        <v>5.6000000000000001E-2</v>
      </c>
      <c r="S15" s="27">
        <v>7.0999999999999994E-2</v>
      </c>
      <c r="T15" s="27">
        <v>7.0999999999999994E-2</v>
      </c>
      <c r="U15" s="27">
        <v>50</v>
      </c>
      <c r="V15" s="27">
        <v>43</v>
      </c>
      <c r="W15" s="27">
        <v>46</v>
      </c>
      <c r="X15" s="27">
        <v>20</v>
      </c>
      <c r="Y15" s="27">
        <v>17</v>
      </c>
      <c r="Z15" s="27">
        <v>13</v>
      </c>
      <c r="AA15" s="27">
        <v>2.5230000000000001</v>
      </c>
      <c r="AB15" s="27">
        <v>2.883</v>
      </c>
      <c r="AC15" s="27">
        <v>2.7</v>
      </c>
      <c r="AD15" s="27" t="s">
        <v>149</v>
      </c>
      <c r="AE15" s="27">
        <v>45</v>
      </c>
      <c r="AG15" t="s">
        <v>199</v>
      </c>
      <c r="AH15">
        <f>AE28</f>
        <v>42</v>
      </c>
    </row>
    <row r="16" spans="1:34" x14ac:dyDescent="0.3">
      <c r="A16" s="27" t="s">
        <v>39</v>
      </c>
      <c r="B16" s="28">
        <v>45954</v>
      </c>
      <c r="C16" s="27">
        <v>1</v>
      </c>
      <c r="D16" s="27">
        <v>21</v>
      </c>
      <c r="E16" s="27">
        <v>30.6</v>
      </c>
      <c r="F16" s="27">
        <v>6.77</v>
      </c>
      <c r="G16" s="27">
        <v>38.07</v>
      </c>
      <c r="H16" s="65">
        <v>144</v>
      </c>
      <c r="I16" s="27">
        <v>7.69</v>
      </c>
      <c r="J16" s="27">
        <v>7.46</v>
      </c>
      <c r="K16" s="66">
        <f t="shared" si="1"/>
        <v>1.0308310991957106</v>
      </c>
      <c r="L16" s="65">
        <v>5.27</v>
      </c>
      <c r="M16" s="27">
        <v>0</v>
      </c>
      <c r="N16" s="27">
        <v>0.74</v>
      </c>
      <c r="O16" s="65">
        <v>1.988</v>
      </c>
      <c r="P16" s="27">
        <v>3.0630000000000002</v>
      </c>
      <c r="Q16" s="27">
        <v>2.4529999999999998</v>
      </c>
      <c r="R16" s="65">
        <v>6.3E-2</v>
      </c>
      <c r="S16" s="27">
        <v>5.8000000000000003E-2</v>
      </c>
      <c r="T16" s="27">
        <v>5.5E-2</v>
      </c>
      <c r="U16" s="27">
        <v>44</v>
      </c>
      <c r="V16" s="27">
        <v>42</v>
      </c>
      <c r="W16" s="27">
        <v>40</v>
      </c>
      <c r="X16" s="27">
        <v>17</v>
      </c>
      <c r="Y16" s="27">
        <v>13</v>
      </c>
      <c r="Z16" s="27">
        <v>17</v>
      </c>
      <c r="AA16" s="27">
        <v>3.972</v>
      </c>
      <c r="AB16" s="27">
        <v>2.5019999999999998</v>
      </c>
      <c r="AC16" s="27">
        <v>2.5569999999999999</v>
      </c>
      <c r="AD16" s="27" t="s">
        <v>149</v>
      </c>
      <c r="AE16" s="27">
        <v>45</v>
      </c>
      <c r="AG16" t="s">
        <v>200</v>
      </c>
      <c r="AH16">
        <f>AE31</f>
        <v>39</v>
      </c>
    </row>
    <row r="17" spans="1:34" x14ac:dyDescent="0.3">
      <c r="A17" s="27" t="s">
        <v>40</v>
      </c>
      <c r="B17" s="28">
        <v>45954</v>
      </c>
      <c r="C17" s="27">
        <v>1</v>
      </c>
      <c r="D17" s="27">
        <v>21.3</v>
      </c>
      <c r="E17" s="27">
        <v>35.299999999999997</v>
      </c>
      <c r="F17" s="27">
        <v>7.4</v>
      </c>
      <c r="G17" s="27">
        <v>43.22</v>
      </c>
      <c r="H17" s="65">
        <v>154</v>
      </c>
      <c r="I17" s="27">
        <v>7.61</v>
      </c>
      <c r="J17" s="27">
        <v>7.25</v>
      </c>
      <c r="K17" s="66">
        <f t="shared" si="1"/>
        <v>1.0496551724137932</v>
      </c>
      <c r="L17" s="65">
        <v>2.4500000000000002</v>
      </c>
      <c r="M17" s="27">
        <v>2.2400000000000002</v>
      </c>
      <c r="N17" s="27">
        <v>2.1</v>
      </c>
      <c r="O17" s="65">
        <v>2.0169999999999999</v>
      </c>
      <c r="P17" s="27">
        <v>2.8439999999999999</v>
      </c>
      <c r="Q17" s="27">
        <v>2.1160000000000001</v>
      </c>
      <c r="R17" s="65">
        <v>8.4000000000000005E-2</v>
      </c>
      <c r="S17" s="27">
        <v>4.2999999999999997E-2</v>
      </c>
      <c r="T17" s="27">
        <v>6.3E-2</v>
      </c>
      <c r="U17" s="27">
        <v>43</v>
      </c>
      <c r="V17" s="27">
        <v>40</v>
      </c>
      <c r="W17" s="27">
        <v>43</v>
      </c>
      <c r="X17" s="27">
        <v>23</v>
      </c>
      <c r="Y17" s="27">
        <v>13</v>
      </c>
      <c r="Z17" s="27">
        <v>17</v>
      </c>
      <c r="AA17" s="27">
        <v>2.6259999999999999</v>
      </c>
      <c r="AB17" s="27">
        <v>2.633</v>
      </c>
      <c r="AC17" s="27">
        <v>2.7010000000000001</v>
      </c>
      <c r="AD17" s="27" t="s">
        <v>149</v>
      </c>
      <c r="AE17" s="27">
        <v>45</v>
      </c>
      <c r="AG17" t="s">
        <v>201</v>
      </c>
      <c r="AH17">
        <f>AE34</f>
        <v>39</v>
      </c>
    </row>
    <row r="18" spans="1:34" x14ac:dyDescent="0.3">
      <c r="A18" s="27" t="s">
        <v>41</v>
      </c>
      <c r="B18" s="28">
        <v>45954</v>
      </c>
      <c r="C18" s="27">
        <v>1</v>
      </c>
      <c r="D18" s="27">
        <v>21.1</v>
      </c>
      <c r="E18" s="27">
        <v>36.6</v>
      </c>
      <c r="F18" s="27">
        <v>7.42</v>
      </c>
      <c r="G18" s="27">
        <v>44.61</v>
      </c>
      <c r="H18" s="65">
        <v>140</v>
      </c>
      <c r="I18" s="27">
        <v>7.42</v>
      </c>
      <c r="J18" s="27">
        <v>7.25</v>
      </c>
      <c r="K18" s="66">
        <f t="shared" si="1"/>
        <v>1.0234482758620689</v>
      </c>
      <c r="L18" s="65">
        <v>0.18</v>
      </c>
      <c r="M18" s="27">
        <v>0.09</v>
      </c>
      <c r="N18" s="27">
        <v>0.13</v>
      </c>
      <c r="O18" s="65">
        <v>2.7709999999999999</v>
      </c>
      <c r="P18" s="27">
        <v>2.4809999999999999</v>
      </c>
      <c r="Q18" s="27">
        <v>2.3969999999999998</v>
      </c>
      <c r="R18" s="65">
        <v>7.9000000000000001E-2</v>
      </c>
      <c r="S18" s="27">
        <v>5.8000000000000003E-2</v>
      </c>
      <c r="T18" s="27">
        <v>6.2E-2</v>
      </c>
      <c r="U18" s="27">
        <v>46</v>
      </c>
      <c r="V18" s="27">
        <v>43</v>
      </c>
      <c r="W18" s="27">
        <v>40</v>
      </c>
      <c r="X18" s="27">
        <v>23</v>
      </c>
      <c r="Y18" s="27">
        <v>17</v>
      </c>
      <c r="Z18" s="27">
        <v>13</v>
      </c>
      <c r="AA18" s="27">
        <v>2.6040000000000001</v>
      </c>
      <c r="AB18" s="27">
        <v>2.3460000000000001</v>
      </c>
      <c r="AC18" s="27">
        <v>2.4990000000000001</v>
      </c>
      <c r="AD18" s="27" t="s">
        <v>149</v>
      </c>
      <c r="AE18" s="27">
        <v>45</v>
      </c>
    </row>
    <row r="19" spans="1:34" x14ac:dyDescent="0.3">
      <c r="A19" s="27" t="s">
        <v>39</v>
      </c>
      <c r="B19" s="28">
        <v>45985</v>
      </c>
      <c r="C19" s="27">
        <v>1</v>
      </c>
      <c r="D19" s="27">
        <v>15</v>
      </c>
      <c r="E19" s="27">
        <v>31.2</v>
      </c>
      <c r="F19" s="27">
        <v>6.75</v>
      </c>
      <c r="G19" s="27">
        <v>37</v>
      </c>
      <c r="H19" s="65">
        <v>150</v>
      </c>
      <c r="I19" s="27">
        <v>8</v>
      </c>
      <c r="J19" s="27">
        <v>8.3800000000000008</v>
      </c>
      <c r="K19" s="66">
        <f t="shared" si="1"/>
        <v>0.95465393794749398</v>
      </c>
      <c r="L19" s="65">
        <v>1.25</v>
      </c>
      <c r="M19" s="27">
        <v>1.1200000000000001</v>
      </c>
      <c r="N19" s="27">
        <v>1.01</v>
      </c>
      <c r="O19" s="65">
        <v>1.3919999999999999</v>
      </c>
      <c r="P19" s="27">
        <v>1.2749999999999999</v>
      </c>
      <c r="Q19" s="27">
        <v>0.877</v>
      </c>
      <c r="R19" s="65">
        <v>6.4000000000000001E-2</v>
      </c>
      <c r="S19" s="27">
        <v>5.3999999999999999E-2</v>
      </c>
      <c r="T19" s="27">
        <v>4.7E-2</v>
      </c>
      <c r="U19" s="27">
        <v>33</v>
      </c>
      <c r="V19" s="27">
        <v>30</v>
      </c>
      <c r="W19" s="27">
        <v>37</v>
      </c>
      <c r="X19" s="27">
        <v>10</v>
      </c>
      <c r="Y19" s="27">
        <v>10</v>
      </c>
      <c r="Z19" s="27">
        <v>7</v>
      </c>
      <c r="AA19" s="27">
        <v>2.97</v>
      </c>
      <c r="AB19" s="27">
        <v>4.08</v>
      </c>
      <c r="AC19" s="27">
        <v>3.52</v>
      </c>
      <c r="AD19" s="27" t="s">
        <v>149</v>
      </c>
      <c r="AE19" s="27">
        <v>45</v>
      </c>
    </row>
    <row r="20" spans="1:34" x14ac:dyDescent="0.3">
      <c r="A20" s="27" t="s">
        <v>40</v>
      </c>
      <c r="B20" s="28">
        <v>45985</v>
      </c>
      <c r="C20" s="27">
        <v>1</v>
      </c>
      <c r="D20" s="27">
        <v>14.8</v>
      </c>
      <c r="E20" s="27">
        <v>35</v>
      </c>
      <c r="F20" s="27">
        <v>7.3</v>
      </c>
      <c r="G20" s="27">
        <v>42</v>
      </c>
      <c r="H20" s="65">
        <v>160</v>
      </c>
      <c r="I20" s="27">
        <v>8.1999999999999993</v>
      </c>
      <c r="J20" s="27">
        <v>8.1300000000000008</v>
      </c>
      <c r="K20" s="66">
        <f t="shared" si="1"/>
        <v>1.0086100861008609</v>
      </c>
      <c r="L20" s="65">
        <v>3.86</v>
      </c>
      <c r="M20" s="27">
        <v>2.23</v>
      </c>
      <c r="N20" s="27">
        <v>1.84</v>
      </c>
      <c r="O20" s="65">
        <v>1.143</v>
      </c>
      <c r="P20" s="27">
        <v>0.98</v>
      </c>
      <c r="Q20" s="27">
        <v>0.60699999999999998</v>
      </c>
      <c r="R20" s="65">
        <v>9.2999999999999999E-2</v>
      </c>
      <c r="S20" s="27">
        <v>8.6999999999999994E-2</v>
      </c>
      <c r="T20" s="27">
        <v>4.2999999999999997E-2</v>
      </c>
      <c r="U20" s="27">
        <v>30</v>
      </c>
      <c r="V20" s="27">
        <v>40</v>
      </c>
      <c r="W20" s="27">
        <v>33</v>
      </c>
      <c r="X20" s="27">
        <v>7</v>
      </c>
      <c r="Y20" s="27">
        <v>10</v>
      </c>
      <c r="Z20" s="27">
        <v>10</v>
      </c>
      <c r="AA20" s="27">
        <v>4.88</v>
      </c>
      <c r="AB20" s="27">
        <v>4.3499999999999996</v>
      </c>
      <c r="AC20" s="27">
        <v>2.46</v>
      </c>
      <c r="AD20" s="27" t="s">
        <v>149</v>
      </c>
      <c r="AE20" s="27">
        <v>45</v>
      </c>
    </row>
    <row r="21" spans="1:34" x14ac:dyDescent="0.3">
      <c r="A21" s="27" t="s">
        <v>41</v>
      </c>
      <c r="B21" s="28">
        <v>45985</v>
      </c>
      <c r="C21" s="27">
        <v>1</v>
      </c>
      <c r="D21" s="27">
        <v>14.7</v>
      </c>
      <c r="E21" s="27">
        <v>36</v>
      </c>
      <c r="F21" s="27">
        <v>7.35</v>
      </c>
      <c r="G21" s="27">
        <v>44</v>
      </c>
      <c r="H21" s="65">
        <v>153</v>
      </c>
      <c r="I21" s="27">
        <v>7.8</v>
      </c>
      <c r="J21" s="27">
        <v>8.1300000000000008</v>
      </c>
      <c r="K21" s="66">
        <f t="shared" si="1"/>
        <v>0.95940959409594084</v>
      </c>
      <c r="L21" s="65">
        <v>2.2400000000000002</v>
      </c>
      <c r="M21" s="27">
        <v>1.73</v>
      </c>
      <c r="N21" s="27">
        <v>1</v>
      </c>
      <c r="O21" s="65">
        <v>1.5960000000000001</v>
      </c>
      <c r="P21" s="27">
        <v>1.0349999999999999</v>
      </c>
      <c r="Q21" s="27">
        <v>0.73699999999999999</v>
      </c>
      <c r="R21" s="65">
        <v>0.06</v>
      </c>
      <c r="S21" s="27">
        <v>4.5999999999999999E-2</v>
      </c>
      <c r="T21" s="27">
        <v>4.2000000000000003E-2</v>
      </c>
      <c r="U21" s="27">
        <v>50</v>
      </c>
      <c r="V21" s="27">
        <v>33</v>
      </c>
      <c r="W21" s="27">
        <v>36</v>
      </c>
      <c r="X21" s="27">
        <v>13</v>
      </c>
      <c r="Y21" s="27">
        <v>10</v>
      </c>
      <c r="Z21" s="27">
        <v>10</v>
      </c>
      <c r="AA21" s="27">
        <v>4.83</v>
      </c>
      <c r="AB21" s="27">
        <v>5.87</v>
      </c>
      <c r="AC21" s="27">
        <v>4.38</v>
      </c>
      <c r="AD21" s="27" t="s">
        <v>149</v>
      </c>
      <c r="AE21" s="27">
        <v>45</v>
      </c>
    </row>
    <row r="22" spans="1:34" x14ac:dyDescent="0.3">
      <c r="A22" s="27" t="s">
        <v>39</v>
      </c>
      <c r="B22" s="28">
        <v>46008</v>
      </c>
      <c r="C22" s="27">
        <v>1</v>
      </c>
      <c r="D22" s="27">
        <v>8</v>
      </c>
      <c r="E22" s="27">
        <v>39.03</v>
      </c>
      <c r="F22" s="27">
        <v>8.51</v>
      </c>
      <c r="G22" s="27">
        <v>47.32</v>
      </c>
      <c r="H22" s="65">
        <v>152</v>
      </c>
      <c r="I22" s="27">
        <v>11.18</v>
      </c>
      <c r="J22" s="27">
        <v>9.14</v>
      </c>
      <c r="K22" s="66">
        <f t="shared" si="1"/>
        <v>1.2231947483588621</v>
      </c>
      <c r="L22" s="65">
        <v>1.07</v>
      </c>
      <c r="M22" s="27">
        <v>0.87</v>
      </c>
      <c r="N22" s="27">
        <v>0.76</v>
      </c>
      <c r="O22" s="65">
        <v>1.1000000000000001</v>
      </c>
      <c r="P22" s="27">
        <v>1</v>
      </c>
      <c r="Q22" s="27">
        <v>0.7</v>
      </c>
      <c r="R22" s="65">
        <v>5.5E-2</v>
      </c>
      <c r="S22" s="27">
        <v>4.4999999999999998E-2</v>
      </c>
      <c r="T22" s="27">
        <v>0.04</v>
      </c>
      <c r="U22" s="27">
        <v>33</v>
      </c>
      <c r="V22" s="27">
        <v>30</v>
      </c>
      <c r="W22" s="27">
        <v>33</v>
      </c>
      <c r="X22" s="27">
        <v>11</v>
      </c>
      <c r="Y22" s="27">
        <v>11</v>
      </c>
      <c r="Z22" s="27">
        <v>10</v>
      </c>
      <c r="AA22" s="27">
        <v>2.95</v>
      </c>
      <c r="AB22" s="27">
        <v>4.6100000000000003</v>
      </c>
      <c r="AC22" s="27">
        <v>4.3899999999999997</v>
      </c>
      <c r="AD22" s="27" t="s">
        <v>149</v>
      </c>
      <c r="AE22" s="27">
        <v>45</v>
      </c>
    </row>
    <row r="23" spans="1:34" x14ac:dyDescent="0.3">
      <c r="A23" s="27" t="s">
        <v>40</v>
      </c>
      <c r="B23" s="28">
        <v>46008</v>
      </c>
      <c r="C23" s="27">
        <v>1</v>
      </c>
      <c r="D23" s="27">
        <v>8.3000000000000007</v>
      </c>
      <c r="E23" s="27">
        <v>38.96</v>
      </c>
      <c r="F23" s="27">
        <v>8.39</v>
      </c>
      <c r="G23" s="27">
        <v>47.24</v>
      </c>
      <c r="H23" s="65">
        <v>158</v>
      </c>
      <c r="I23" s="27">
        <v>11.16</v>
      </c>
      <c r="J23" s="27">
        <v>9.14</v>
      </c>
      <c r="K23" s="66">
        <f t="shared" si="1"/>
        <v>1.2210065645514223</v>
      </c>
      <c r="L23" s="65">
        <v>2.1800000000000002</v>
      </c>
      <c r="M23" s="27">
        <v>1.02</v>
      </c>
      <c r="N23" s="27">
        <v>0.84</v>
      </c>
      <c r="O23" s="65">
        <v>0.95</v>
      </c>
      <c r="P23" s="27">
        <v>0.8</v>
      </c>
      <c r="Q23" s="27">
        <v>0.5</v>
      </c>
      <c r="R23" s="65">
        <v>0.08</v>
      </c>
      <c r="S23" s="27">
        <v>7.4999999999999997E-2</v>
      </c>
      <c r="T23" s="27">
        <v>3.5000000000000003E-2</v>
      </c>
      <c r="U23" s="27">
        <v>33</v>
      </c>
      <c r="V23" s="27">
        <v>37</v>
      </c>
      <c r="W23" s="27">
        <v>37</v>
      </c>
      <c r="X23" s="27">
        <v>10</v>
      </c>
      <c r="Y23" s="27">
        <v>11</v>
      </c>
      <c r="Z23" s="27">
        <v>11</v>
      </c>
      <c r="AA23" s="27">
        <v>3.48</v>
      </c>
      <c r="AB23" s="27">
        <v>5.79</v>
      </c>
      <c r="AC23" s="27">
        <v>4.38</v>
      </c>
      <c r="AD23" s="27" t="s">
        <v>149</v>
      </c>
      <c r="AE23" s="27">
        <v>45</v>
      </c>
    </row>
    <row r="24" spans="1:34" x14ac:dyDescent="0.3">
      <c r="A24" s="27" t="s">
        <v>41</v>
      </c>
      <c r="B24" s="28">
        <v>46008</v>
      </c>
      <c r="C24" s="27">
        <v>1</v>
      </c>
      <c r="D24" s="27">
        <v>8.8000000000000007</v>
      </c>
      <c r="E24" s="27">
        <v>39.53</v>
      </c>
      <c r="F24" s="27">
        <v>8.39</v>
      </c>
      <c r="G24" s="27">
        <v>47.85</v>
      </c>
      <c r="H24" s="65">
        <v>155</v>
      </c>
      <c r="I24" s="27">
        <v>10.8</v>
      </c>
      <c r="J24" s="27">
        <v>8.94</v>
      </c>
      <c r="K24" s="66">
        <f t="shared" si="1"/>
        <v>1.208053691275168</v>
      </c>
      <c r="L24" s="65">
        <v>0.83</v>
      </c>
      <c r="M24" s="27">
        <v>0.75</v>
      </c>
      <c r="N24" s="27">
        <v>0.54</v>
      </c>
      <c r="O24" s="65">
        <v>1.2</v>
      </c>
      <c r="P24" s="27">
        <v>0.85</v>
      </c>
      <c r="Q24" s="27">
        <v>0.6</v>
      </c>
      <c r="R24" s="65">
        <v>0.05</v>
      </c>
      <c r="S24" s="27">
        <v>0.04</v>
      </c>
      <c r="T24" s="27">
        <v>3.5000000000000003E-2</v>
      </c>
      <c r="U24" s="27">
        <v>33</v>
      </c>
      <c r="V24" s="27">
        <v>40</v>
      </c>
      <c r="W24" s="27">
        <v>33</v>
      </c>
      <c r="X24" s="27">
        <v>13</v>
      </c>
      <c r="Y24" s="27">
        <v>12</v>
      </c>
      <c r="Z24" s="27">
        <v>12</v>
      </c>
      <c r="AA24" s="27">
        <v>4.49</v>
      </c>
      <c r="AB24" s="27">
        <v>6.09</v>
      </c>
      <c r="AC24" s="27">
        <v>3.88</v>
      </c>
      <c r="AD24" s="27" t="s">
        <v>149</v>
      </c>
      <c r="AE24" s="27">
        <v>43</v>
      </c>
    </row>
    <row r="25" spans="1:34" x14ac:dyDescent="0.3">
      <c r="A25" s="27" t="s">
        <v>39</v>
      </c>
      <c r="B25" s="28">
        <v>46049</v>
      </c>
      <c r="C25" s="27">
        <v>1</v>
      </c>
      <c r="D25" s="27">
        <v>2.9</v>
      </c>
      <c r="E25" s="27">
        <v>43.3</v>
      </c>
      <c r="F25" s="27">
        <v>8.23</v>
      </c>
      <c r="G25" s="27">
        <v>50.8</v>
      </c>
      <c r="H25" s="65">
        <v>295</v>
      </c>
      <c r="I25" s="27">
        <v>11.19</v>
      </c>
      <c r="J25" s="27">
        <v>10.29</v>
      </c>
      <c r="K25" s="66">
        <f t="shared" si="1"/>
        <v>1.087463556851312</v>
      </c>
      <c r="L25" s="65">
        <v>1.8</v>
      </c>
      <c r="M25" s="27">
        <v>1.6</v>
      </c>
      <c r="N25" s="27">
        <v>1.4</v>
      </c>
      <c r="O25" s="65">
        <v>0.42</v>
      </c>
      <c r="P25" s="27">
        <v>0.46</v>
      </c>
      <c r="Q25" s="27">
        <v>0.5</v>
      </c>
      <c r="R25" s="65">
        <v>2.5999999999999999E-2</v>
      </c>
      <c r="S25" s="27">
        <v>2.8000000000000001E-2</v>
      </c>
      <c r="T25" s="27">
        <v>3.1E-2</v>
      </c>
      <c r="U25" s="27">
        <v>14</v>
      </c>
      <c r="V25" s="27">
        <v>12</v>
      </c>
      <c r="W25" s="27">
        <v>9.1999999999999993</v>
      </c>
      <c r="X25" s="27">
        <v>4.2</v>
      </c>
      <c r="Y25" s="27">
        <v>2.9</v>
      </c>
      <c r="Z25" s="27">
        <v>2.6</v>
      </c>
      <c r="AA25" s="27">
        <v>4.01</v>
      </c>
      <c r="AB25" s="27">
        <v>3.68</v>
      </c>
      <c r="AC25" s="27">
        <v>3.64</v>
      </c>
      <c r="AD25" s="27" t="s">
        <v>184</v>
      </c>
      <c r="AE25" s="27">
        <v>28</v>
      </c>
    </row>
    <row r="26" spans="1:34" x14ac:dyDescent="0.3">
      <c r="A26" s="27" t="s">
        <v>40</v>
      </c>
      <c r="B26" s="28">
        <v>46049</v>
      </c>
      <c r="C26" s="27">
        <v>1</v>
      </c>
      <c r="D26" s="27">
        <v>3.2</v>
      </c>
      <c r="E26" s="27">
        <v>44.1</v>
      </c>
      <c r="F26" s="27">
        <v>8.27</v>
      </c>
      <c r="G26" s="27">
        <v>51.51</v>
      </c>
      <c r="H26" s="65">
        <v>312</v>
      </c>
      <c r="I26" s="27">
        <v>10.81</v>
      </c>
      <c r="J26" s="27">
        <v>10.29</v>
      </c>
      <c r="K26" s="66">
        <f t="shared" si="1"/>
        <v>1.0505344995140915</v>
      </c>
      <c r="L26" s="65">
        <v>1.5</v>
      </c>
      <c r="M26" s="27">
        <v>1.3</v>
      </c>
      <c r="N26" s="27">
        <v>1.2</v>
      </c>
      <c r="O26" s="65">
        <v>0.34</v>
      </c>
      <c r="P26" s="27">
        <v>0.36</v>
      </c>
      <c r="Q26" s="27">
        <v>0.38</v>
      </c>
      <c r="R26" s="65">
        <v>0.2</v>
      </c>
      <c r="S26" s="27">
        <v>0.22</v>
      </c>
      <c r="T26" s="27">
        <v>0.24</v>
      </c>
      <c r="U26" s="27">
        <v>15</v>
      </c>
      <c r="V26" s="27">
        <v>12</v>
      </c>
      <c r="W26" s="27">
        <v>9</v>
      </c>
      <c r="X26" s="27">
        <v>4.4000000000000004</v>
      </c>
      <c r="Y26" s="27">
        <v>3</v>
      </c>
      <c r="Z26" s="27">
        <v>2.7</v>
      </c>
      <c r="AA26" s="27">
        <v>3.83</v>
      </c>
      <c r="AB26" s="27">
        <v>3.46</v>
      </c>
      <c r="AC26" s="27">
        <v>3.36</v>
      </c>
      <c r="AD26" s="27" t="s">
        <v>149</v>
      </c>
      <c r="AE26" s="27">
        <v>36</v>
      </c>
    </row>
    <row r="27" spans="1:34" x14ac:dyDescent="0.3">
      <c r="A27" s="27" t="s">
        <v>41</v>
      </c>
      <c r="B27" s="28">
        <v>46049</v>
      </c>
      <c r="C27" s="27">
        <v>1</v>
      </c>
      <c r="D27" s="27">
        <v>3</v>
      </c>
      <c r="E27" s="27">
        <v>45.3</v>
      </c>
      <c r="F27" s="27">
        <v>8.26</v>
      </c>
      <c r="G27" s="27">
        <v>52.59</v>
      </c>
      <c r="H27" s="65">
        <v>305</v>
      </c>
      <c r="I27" s="27">
        <v>11.01</v>
      </c>
      <c r="J27" s="27">
        <v>9.9499999999999993</v>
      </c>
      <c r="K27" s="66">
        <f t="shared" si="1"/>
        <v>1.1065326633165831</v>
      </c>
      <c r="L27" s="65">
        <v>1.1000000000000001</v>
      </c>
      <c r="M27" s="27">
        <v>1</v>
      </c>
      <c r="N27" s="27">
        <v>0.9</v>
      </c>
      <c r="O27" s="65">
        <v>0.26</v>
      </c>
      <c r="P27" s="27">
        <v>0.28000000000000003</v>
      </c>
      <c r="Q27" s="27">
        <v>0.3</v>
      </c>
      <c r="R27" s="65">
        <v>1.4999999999999999E-2</v>
      </c>
      <c r="S27" s="27">
        <v>1.6E-2</v>
      </c>
      <c r="T27" s="27">
        <v>1.7000000000000001E-2</v>
      </c>
      <c r="U27" s="27">
        <v>15</v>
      </c>
      <c r="V27" s="27">
        <v>13</v>
      </c>
      <c r="W27" s="27">
        <v>10</v>
      </c>
      <c r="X27" s="27">
        <v>5</v>
      </c>
      <c r="Y27" s="27">
        <v>3.1</v>
      </c>
      <c r="Z27" s="27">
        <v>2.9</v>
      </c>
      <c r="AA27" s="27">
        <v>4.05</v>
      </c>
      <c r="AB27" s="27">
        <v>3.94</v>
      </c>
      <c r="AC27" s="27">
        <v>4.8</v>
      </c>
      <c r="AD27" s="27" t="s">
        <v>184</v>
      </c>
      <c r="AE27" s="27">
        <v>24</v>
      </c>
    </row>
    <row r="28" spans="1:34" x14ac:dyDescent="0.3">
      <c r="A28" s="27" t="s">
        <v>39</v>
      </c>
      <c r="B28" s="28">
        <v>46076</v>
      </c>
      <c r="C28" s="27">
        <v>1</v>
      </c>
      <c r="D28" s="27">
        <v>8.1999999999999993</v>
      </c>
      <c r="E28" s="27">
        <v>34.25</v>
      </c>
      <c r="F28" s="27">
        <v>8.11</v>
      </c>
      <c r="G28" s="27">
        <v>52.05</v>
      </c>
      <c r="H28" s="65">
        <v>195</v>
      </c>
      <c r="I28" s="27">
        <v>10.1</v>
      </c>
      <c r="J28" s="27">
        <v>9.75</v>
      </c>
      <c r="K28" s="66">
        <f t="shared" si="1"/>
        <v>1.0358974358974358</v>
      </c>
      <c r="L28" s="65">
        <v>1.89</v>
      </c>
      <c r="M28" s="27">
        <v>1.45</v>
      </c>
      <c r="N28" s="27">
        <v>0.61</v>
      </c>
      <c r="O28" s="65">
        <v>0.93</v>
      </c>
      <c r="P28" s="27">
        <v>0.84</v>
      </c>
      <c r="Q28" s="27">
        <v>0.72</v>
      </c>
      <c r="R28" s="65">
        <v>8.6999999999999994E-2</v>
      </c>
      <c r="S28" s="27">
        <v>6.4000000000000001E-2</v>
      </c>
      <c r="T28" s="27">
        <v>0.05</v>
      </c>
      <c r="U28" s="27">
        <v>35.4</v>
      </c>
      <c r="V28" s="27">
        <v>34.6</v>
      </c>
      <c r="W28" s="27">
        <v>33.4</v>
      </c>
      <c r="X28" s="27">
        <v>8.9</v>
      </c>
      <c r="Y28" s="27">
        <v>8.5</v>
      </c>
      <c r="Z28" s="27">
        <v>7.9</v>
      </c>
      <c r="AA28" s="27">
        <v>4.12</v>
      </c>
      <c r="AB28" s="27">
        <v>3.94</v>
      </c>
      <c r="AC28" s="27">
        <v>3.85</v>
      </c>
      <c r="AD28" s="27" t="s">
        <v>149</v>
      </c>
      <c r="AE28" s="27">
        <v>42</v>
      </c>
    </row>
    <row r="29" spans="1:34" x14ac:dyDescent="0.3">
      <c r="A29" s="27" t="s">
        <v>40</v>
      </c>
      <c r="B29" s="28">
        <v>46076</v>
      </c>
      <c r="C29" s="27">
        <v>1</v>
      </c>
      <c r="D29" s="27">
        <v>7.8</v>
      </c>
      <c r="E29" s="27">
        <v>34.08</v>
      </c>
      <c r="F29" s="27">
        <v>8.31</v>
      </c>
      <c r="G29" s="27">
        <v>51.82</v>
      </c>
      <c r="H29" s="65">
        <v>205</v>
      </c>
      <c r="I29" s="27">
        <v>10.5</v>
      </c>
      <c r="J29" s="27">
        <v>9.75</v>
      </c>
      <c r="K29" s="66">
        <f t="shared" si="1"/>
        <v>1.0769230769230769</v>
      </c>
      <c r="L29" s="65">
        <v>2.52</v>
      </c>
      <c r="M29" s="27">
        <v>1.5</v>
      </c>
      <c r="N29" s="27">
        <v>0.76</v>
      </c>
      <c r="O29" s="65">
        <v>0.92</v>
      </c>
      <c r="P29" s="27">
        <v>0.82</v>
      </c>
      <c r="Q29" s="27">
        <v>0.7</v>
      </c>
      <c r="R29" s="65">
        <v>8.5000000000000006E-2</v>
      </c>
      <c r="S29" s="27">
        <v>6.3E-2</v>
      </c>
      <c r="T29" s="27">
        <v>5.0999999999999997E-2</v>
      </c>
      <c r="U29" s="27">
        <v>33.799999999999997</v>
      </c>
      <c r="V29" s="27">
        <v>33</v>
      </c>
      <c r="W29" s="27">
        <v>31.8</v>
      </c>
      <c r="X29" s="27">
        <v>8.1</v>
      </c>
      <c r="Y29" s="27">
        <v>7.7</v>
      </c>
      <c r="Z29" s="27">
        <v>7.1</v>
      </c>
      <c r="AA29" s="27">
        <v>4.05</v>
      </c>
      <c r="AB29" s="27">
        <v>3.88</v>
      </c>
      <c r="AC29" s="27">
        <v>3.79</v>
      </c>
      <c r="AD29" s="27" t="s">
        <v>149</v>
      </c>
      <c r="AE29" s="27">
        <v>42</v>
      </c>
    </row>
    <row r="30" spans="1:34" x14ac:dyDescent="0.3">
      <c r="A30" s="27" t="s">
        <v>41</v>
      </c>
      <c r="B30" s="28">
        <v>46076</v>
      </c>
      <c r="C30" s="27">
        <v>1</v>
      </c>
      <c r="D30" s="27">
        <v>8.9</v>
      </c>
      <c r="E30" s="27">
        <v>33.71</v>
      </c>
      <c r="F30" s="27">
        <v>7.86</v>
      </c>
      <c r="G30" s="27">
        <v>51.32</v>
      </c>
      <c r="H30" s="65">
        <v>195</v>
      </c>
      <c r="I30" s="27">
        <v>9.6</v>
      </c>
      <c r="J30" s="27">
        <v>9.5299999999999994</v>
      </c>
      <c r="K30" s="66">
        <f t="shared" si="1"/>
        <v>1.0073452256033579</v>
      </c>
      <c r="L30" s="65">
        <v>1.53</v>
      </c>
      <c r="M30" s="27">
        <v>0.98</v>
      </c>
      <c r="N30" s="27">
        <v>0.21</v>
      </c>
      <c r="O30" s="65">
        <v>0.9</v>
      </c>
      <c r="P30" s="27">
        <v>0.82</v>
      </c>
      <c r="Q30" s="27">
        <v>0.7</v>
      </c>
      <c r="R30" s="65">
        <v>8.5000000000000006E-2</v>
      </c>
      <c r="S30" s="27">
        <v>6.4000000000000001E-2</v>
      </c>
      <c r="T30" s="27">
        <v>5.2999999999999999E-2</v>
      </c>
      <c r="U30" s="27">
        <v>38.5</v>
      </c>
      <c r="V30" s="27">
        <v>37.6</v>
      </c>
      <c r="W30" s="27">
        <v>36.4</v>
      </c>
      <c r="X30" s="27">
        <v>9.6999999999999993</v>
      </c>
      <c r="Y30" s="27">
        <v>9.3000000000000007</v>
      </c>
      <c r="Z30" s="27">
        <v>8.6999999999999993</v>
      </c>
      <c r="AA30" s="27">
        <v>4.18</v>
      </c>
      <c r="AB30" s="27">
        <v>4.0199999999999996</v>
      </c>
      <c r="AC30" s="27">
        <v>3.92</v>
      </c>
      <c r="AD30" s="27" t="s">
        <v>149</v>
      </c>
      <c r="AE30" s="27">
        <v>42</v>
      </c>
    </row>
    <row r="31" spans="1:34" x14ac:dyDescent="0.3">
      <c r="A31" s="27" t="s">
        <v>39</v>
      </c>
      <c r="B31" s="28">
        <v>46098</v>
      </c>
      <c r="C31" s="27">
        <v>1</v>
      </c>
      <c r="D31" s="27">
        <v>12.8</v>
      </c>
      <c r="E31" s="27">
        <v>33.5</v>
      </c>
      <c r="F31" s="27">
        <v>7.56</v>
      </c>
      <c r="G31" s="27">
        <v>47.79</v>
      </c>
      <c r="H31" s="65">
        <v>230</v>
      </c>
      <c r="I31" s="27">
        <v>9.85</v>
      </c>
      <c r="J31" s="27">
        <v>8.4700000000000006</v>
      </c>
      <c r="K31" s="66">
        <f t="shared" si="1"/>
        <v>1.1629279811097992</v>
      </c>
      <c r="L31" s="65">
        <v>2.1</v>
      </c>
      <c r="M31" s="27">
        <v>1.6</v>
      </c>
      <c r="N31" s="27">
        <v>0.6</v>
      </c>
      <c r="O31" s="65">
        <v>0.8</v>
      </c>
      <c r="P31" s="27">
        <v>0.72</v>
      </c>
      <c r="Q31" s="27">
        <v>0.62</v>
      </c>
      <c r="R31" s="65">
        <v>8.2000000000000003E-2</v>
      </c>
      <c r="S31" s="27">
        <v>5.8999999999999997E-2</v>
      </c>
      <c r="T31" s="27">
        <v>4.7E-2</v>
      </c>
      <c r="U31" s="27">
        <v>37</v>
      </c>
      <c r="V31" s="27">
        <v>36</v>
      </c>
      <c r="W31" s="27">
        <v>35</v>
      </c>
      <c r="X31" s="27">
        <v>9.5</v>
      </c>
      <c r="Y31" s="27">
        <v>9</v>
      </c>
      <c r="Z31" s="27">
        <v>8.3000000000000007</v>
      </c>
      <c r="AA31" s="27">
        <v>4.1500000000000004</v>
      </c>
      <c r="AB31" s="27">
        <v>3.97</v>
      </c>
      <c r="AC31" s="27">
        <v>3.87</v>
      </c>
      <c r="AD31" s="27" t="s">
        <v>149</v>
      </c>
      <c r="AE31" s="27">
        <v>39</v>
      </c>
    </row>
    <row r="32" spans="1:34" x14ac:dyDescent="0.3">
      <c r="A32" s="27" t="s">
        <v>40</v>
      </c>
      <c r="B32" s="28">
        <v>46098</v>
      </c>
      <c r="C32" s="27">
        <v>1</v>
      </c>
      <c r="D32" s="27">
        <v>12.5</v>
      </c>
      <c r="E32" s="27">
        <v>34.200000000000003</v>
      </c>
      <c r="F32" s="27">
        <v>7.73</v>
      </c>
      <c r="G32" s="27">
        <v>48.9</v>
      </c>
      <c r="H32" s="65">
        <v>200</v>
      </c>
      <c r="I32" s="27">
        <v>9.59</v>
      </c>
      <c r="J32" s="27">
        <v>8.4700000000000006</v>
      </c>
      <c r="K32" s="66">
        <f t="shared" si="1"/>
        <v>1.1322314049586777</v>
      </c>
      <c r="L32" s="65">
        <v>2.8</v>
      </c>
      <c r="M32" s="27">
        <v>1.7</v>
      </c>
      <c r="N32" s="27">
        <v>0.8</v>
      </c>
      <c r="O32" s="65">
        <v>0.78</v>
      </c>
      <c r="P32" s="27">
        <v>0.7</v>
      </c>
      <c r="Q32" s="27">
        <v>0.6</v>
      </c>
      <c r="R32" s="65">
        <v>0.8</v>
      </c>
      <c r="S32" s="27">
        <v>5.8000000000000003E-2</v>
      </c>
      <c r="T32" s="27">
        <v>4.5999999999999999E-2</v>
      </c>
      <c r="U32" s="27">
        <v>36</v>
      </c>
      <c r="V32" s="27">
        <v>35</v>
      </c>
      <c r="W32" s="27">
        <v>34</v>
      </c>
      <c r="X32" s="27">
        <v>8.6999999999999993</v>
      </c>
      <c r="Y32" s="27">
        <v>8.1999999999999993</v>
      </c>
      <c r="Z32" s="27">
        <v>7.5</v>
      </c>
      <c r="AA32" s="27">
        <v>4.0999999999999996</v>
      </c>
      <c r="AB32" s="27">
        <v>3.91</v>
      </c>
      <c r="AC32" s="27">
        <v>3.81</v>
      </c>
      <c r="AD32" s="27" t="s">
        <v>149</v>
      </c>
      <c r="AE32" s="27">
        <v>42</v>
      </c>
    </row>
    <row r="33" spans="1:31" x14ac:dyDescent="0.3">
      <c r="A33" s="27" t="s">
        <v>41</v>
      </c>
      <c r="B33" s="28">
        <v>46098</v>
      </c>
      <c r="C33" s="27">
        <v>1</v>
      </c>
      <c r="D33" s="27">
        <v>11.7</v>
      </c>
      <c r="E33" s="27">
        <v>35.1</v>
      </c>
      <c r="F33" s="27">
        <v>7.65</v>
      </c>
      <c r="G33" s="27">
        <v>50.12</v>
      </c>
      <c r="H33" s="65">
        <v>280</v>
      </c>
      <c r="I33" s="27">
        <v>9.33</v>
      </c>
      <c r="J33" s="27">
        <v>8.5500000000000007</v>
      </c>
      <c r="K33" s="66">
        <f t="shared" si="1"/>
        <v>1.0912280701754384</v>
      </c>
      <c r="L33" s="65">
        <v>1.7</v>
      </c>
      <c r="M33" s="27">
        <v>1.1000000000000001</v>
      </c>
      <c r="N33" s="27">
        <v>0.3</v>
      </c>
      <c r="O33" s="65">
        <v>0.76</v>
      </c>
      <c r="P33" s="27">
        <v>0.7</v>
      </c>
      <c r="Q33" s="27">
        <v>0.6</v>
      </c>
      <c r="R33" s="65">
        <v>0.08</v>
      </c>
      <c r="S33" s="27">
        <v>0.06</v>
      </c>
      <c r="T33" s="27">
        <v>0.05</v>
      </c>
      <c r="U33" s="27">
        <v>40</v>
      </c>
      <c r="V33" s="27">
        <v>39</v>
      </c>
      <c r="W33" s="27">
        <v>38</v>
      </c>
      <c r="X33" s="27">
        <v>10.5</v>
      </c>
      <c r="Y33" s="27">
        <v>10</v>
      </c>
      <c r="Z33" s="27">
        <v>9.3000000000000007</v>
      </c>
      <c r="AA33" s="27">
        <v>4.2</v>
      </c>
      <c r="AB33" s="27">
        <v>4.05</v>
      </c>
      <c r="AC33" s="27">
        <v>3.94</v>
      </c>
      <c r="AD33" s="27" t="s">
        <v>149</v>
      </c>
      <c r="AE33" s="27">
        <v>36</v>
      </c>
    </row>
    <row r="34" spans="1:31" x14ac:dyDescent="0.3">
      <c r="A34" s="27" t="s">
        <v>39</v>
      </c>
      <c r="B34" s="28">
        <v>46132</v>
      </c>
      <c r="C34" s="27">
        <v>1</v>
      </c>
      <c r="D34" s="113">
        <v>16.5</v>
      </c>
      <c r="E34" s="113">
        <v>33</v>
      </c>
      <c r="F34" s="113">
        <v>7.45</v>
      </c>
      <c r="G34" s="113">
        <v>46</v>
      </c>
      <c r="H34" s="65">
        <v>250</v>
      </c>
      <c r="I34" s="113">
        <v>8.8000000000000007</v>
      </c>
      <c r="J34" s="27">
        <v>8.2100000000000009</v>
      </c>
      <c r="K34" s="66">
        <f t="shared" si="1"/>
        <v>1.071863580998782</v>
      </c>
      <c r="L34" s="114">
        <v>2.6</v>
      </c>
      <c r="M34" s="113">
        <v>1.9</v>
      </c>
      <c r="N34" s="113">
        <v>0.7</v>
      </c>
      <c r="O34" s="114">
        <v>0.68</v>
      </c>
      <c r="P34" s="113">
        <v>0.63</v>
      </c>
      <c r="Q34" s="113">
        <v>0.57999999999999996</v>
      </c>
      <c r="R34" s="114">
        <v>7.1999999999999995E-2</v>
      </c>
      <c r="S34" s="113">
        <v>5.8000000000000003E-2</v>
      </c>
      <c r="T34" s="113">
        <v>4.7E-2</v>
      </c>
      <c r="U34" s="113">
        <v>30</v>
      </c>
      <c r="V34" s="113">
        <v>28</v>
      </c>
      <c r="W34" s="113">
        <v>27</v>
      </c>
      <c r="X34" s="113">
        <v>8.5</v>
      </c>
      <c r="Y34" s="113">
        <v>8.1999999999999993</v>
      </c>
      <c r="Z34" s="113">
        <v>7.8</v>
      </c>
      <c r="AA34" s="113">
        <v>4.26</v>
      </c>
      <c r="AB34" s="113">
        <v>4.13</v>
      </c>
      <c r="AC34" s="113">
        <v>4.0199999999999996</v>
      </c>
      <c r="AD34" s="27" t="s">
        <v>149</v>
      </c>
      <c r="AE34" s="27">
        <v>39</v>
      </c>
    </row>
    <row r="35" spans="1:31" x14ac:dyDescent="0.3">
      <c r="A35" s="27" t="s">
        <v>40</v>
      </c>
      <c r="B35" s="28">
        <v>46132</v>
      </c>
      <c r="C35" s="27">
        <v>1</v>
      </c>
      <c r="D35" s="113">
        <v>16.8</v>
      </c>
      <c r="E35" s="113">
        <v>33.5</v>
      </c>
      <c r="F35" s="113">
        <v>7.55</v>
      </c>
      <c r="G35" s="113">
        <v>46.5</v>
      </c>
      <c r="H35" s="65">
        <v>220</v>
      </c>
      <c r="I35" s="113">
        <v>8.6</v>
      </c>
      <c r="J35" s="27">
        <v>8.2100000000000009</v>
      </c>
      <c r="K35" s="66">
        <f t="shared" si="1"/>
        <v>1.0475030450669913</v>
      </c>
      <c r="L35" s="114">
        <v>3.2</v>
      </c>
      <c r="M35" s="113">
        <v>2.1</v>
      </c>
      <c r="N35" s="113">
        <v>1</v>
      </c>
      <c r="O35" s="114">
        <v>0.64</v>
      </c>
      <c r="P35" s="113">
        <v>0.61</v>
      </c>
      <c r="Q35" s="113">
        <v>0.53</v>
      </c>
      <c r="R35" s="114">
        <v>7.1999999999999995E-2</v>
      </c>
      <c r="S35" s="113">
        <v>5.8000000000000003E-2</v>
      </c>
      <c r="T35" s="113">
        <v>4.9000000000000002E-2</v>
      </c>
      <c r="U35" s="113">
        <v>29</v>
      </c>
      <c r="V35" s="113">
        <v>27</v>
      </c>
      <c r="W35" s="113">
        <v>25</v>
      </c>
      <c r="X35" s="113">
        <v>8.1999999999999993</v>
      </c>
      <c r="Y35" s="113">
        <v>7.7</v>
      </c>
      <c r="Z35" s="113">
        <v>7.2</v>
      </c>
      <c r="AA35" s="113">
        <v>4.18</v>
      </c>
      <c r="AB35" s="113">
        <v>4.1100000000000003</v>
      </c>
      <c r="AC35" s="113">
        <v>3.95</v>
      </c>
      <c r="AD35" s="27" t="s">
        <v>149</v>
      </c>
      <c r="AE35" s="27">
        <v>42</v>
      </c>
    </row>
    <row r="36" spans="1:31" x14ac:dyDescent="0.3">
      <c r="A36" s="27" t="s">
        <v>41</v>
      </c>
      <c r="B36" s="28">
        <v>46132</v>
      </c>
      <c r="C36" s="27">
        <v>1</v>
      </c>
      <c r="D36" s="113">
        <v>17.2</v>
      </c>
      <c r="E36" s="113">
        <v>34</v>
      </c>
      <c r="F36" s="113">
        <v>7.5</v>
      </c>
      <c r="G36" s="113">
        <v>47.5</v>
      </c>
      <c r="H36" s="65">
        <v>240</v>
      </c>
      <c r="I36" s="113">
        <v>8.5</v>
      </c>
      <c r="J36" s="27">
        <v>8.0500000000000007</v>
      </c>
      <c r="K36" s="66">
        <f t="shared" si="1"/>
        <v>1.0559006211180124</v>
      </c>
      <c r="L36" s="114">
        <v>2.2000000000000002</v>
      </c>
      <c r="M36" s="113">
        <v>1.5</v>
      </c>
      <c r="N36" s="113">
        <v>0.4</v>
      </c>
      <c r="O36" s="114">
        <v>0.64</v>
      </c>
      <c r="P36" s="113">
        <v>0.6</v>
      </c>
      <c r="Q36" s="113">
        <v>0.53</v>
      </c>
      <c r="R36" s="114">
        <v>7.0999999999999994E-2</v>
      </c>
      <c r="S36" s="113">
        <v>5.8999999999999997E-2</v>
      </c>
      <c r="T36" s="113">
        <v>4.8000000000000001E-2</v>
      </c>
      <c r="U36" s="113">
        <v>32</v>
      </c>
      <c r="V36" s="113">
        <v>29</v>
      </c>
      <c r="W36" s="113">
        <v>28</v>
      </c>
      <c r="X36" s="113">
        <v>9.3000000000000007</v>
      </c>
      <c r="Y36" s="113">
        <v>8.6</v>
      </c>
      <c r="Z36" s="113">
        <v>8.1999999999999993</v>
      </c>
      <c r="AA36" s="113">
        <v>4.32</v>
      </c>
      <c r="AB36" s="113">
        <v>4.17</v>
      </c>
      <c r="AC36" s="113">
        <v>4.0599999999999996</v>
      </c>
      <c r="AD36" s="27" t="s">
        <v>149</v>
      </c>
      <c r="AE36" s="27">
        <v>39</v>
      </c>
    </row>
    <row r="37" spans="1:31" x14ac:dyDescent="0.3">
      <c r="A37" s="27" t="s">
        <v>39</v>
      </c>
      <c r="B37" s="28">
        <v>46160</v>
      </c>
      <c r="C37" s="27">
        <v>1</v>
      </c>
      <c r="D37" s="113">
        <v>22</v>
      </c>
      <c r="E37" s="113">
        <v>32</v>
      </c>
      <c r="F37" s="113">
        <v>7.74</v>
      </c>
      <c r="G37" s="113">
        <v>43.93</v>
      </c>
      <c r="H37" s="65">
        <v>135</v>
      </c>
      <c r="I37" s="113">
        <v>6.3</v>
      </c>
      <c r="J37" s="27">
        <v>7.33</v>
      </c>
      <c r="K37" s="66">
        <f t="shared" si="1"/>
        <v>0.85948158253751705</v>
      </c>
      <c r="L37" s="114">
        <v>3.8</v>
      </c>
      <c r="M37" s="113">
        <v>2.8</v>
      </c>
      <c r="N37" s="113">
        <v>1</v>
      </c>
      <c r="O37" s="114">
        <v>0.48</v>
      </c>
      <c r="P37" s="68">
        <v>0.43</v>
      </c>
      <c r="Q37" s="68">
        <v>0.36</v>
      </c>
      <c r="R37" s="114">
        <v>5.2999999999999999E-2</v>
      </c>
      <c r="S37" s="68">
        <v>4.2000000000000003E-2</v>
      </c>
      <c r="T37" s="27">
        <v>3.3000000000000002E-2</v>
      </c>
      <c r="U37" s="27">
        <v>22</v>
      </c>
      <c r="V37" s="27">
        <v>21</v>
      </c>
      <c r="W37" s="27">
        <v>19</v>
      </c>
      <c r="X37" s="27">
        <v>9.5</v>
      </c>
      <c r="Y37" s="27">
        <v>9</v>
      </c>
      <c r="Z37" s="27">
        <v>8</v>
      </c>
      <c r="AA37" s="27">
        <v>4.4000000000000004</v>
      </c>
      <c r="AB37" s="27">
        <v>4.2</v>
      </c>
      <c r="AC37" s="27">
        <v>4.05</v>
      </c>
      <c r="AD37" s="27" t="s">
        <v>150</v>
      </c>
      <c r="AE37" s="27">
        <v>53</v>
      </c>
    </row>
    <row r="38" spans="1:31" x14ac:dyDescent="0.3">
      <c r="A38" s="27" t="s">
        <v>40</v>
      </c>
      <c r="B38" s="28">
        <v>46160</v>
      </c>
      <c r="C38" s="27">
        <v>1</v>
      </c>
      <c r="D38" s="113">
        <v>22.3</v>
      </c>
      <c r="E38" s="113">
        <v>32.299999999999997</v>
      </c>
      <c r="F38" s="113">
        <v>7.59</v>
      </c>
      <c r="G38" s="113">
        <v>44.11</v>
      </c>
      <c r="H38" s="65">
        <v>126</v>
      </c>
      <c r="I38" s="113">
        <v>6.28</v>
      </c>
      <c r="J38" s="27">
        <v>7.33</v>
      </c>
      <c r="K38" s="66">
        <f t="shared" si="1"/>
        <v>0.85675306957708053</v>
      </c>
      <c r="L38" s="114">
        <v>4.5999999999999996</v>
      </c>
      <c r="M38" s="113">
        <v>3.2</v>
      </c>
      <c r="N38" s="113">
        <v>1.3</v>
      </c>
      <c r="O38" s="114">
        <v>0.46</v>
      </c>
      <c r="P38" s="68">
        <v>0.41</v>
      </c>
      <c r="Q38" s="68">
        <v>0.35</v>
      </c>
      <c r="R38" s="114">
        <v>5.0999999999999997E-2</v>
      </c>
      <c r="S38" s="68">
        <v>4.1000000000000002E-2</v>
      </c>
      <c r="T38" s="27">
        <v>3.5000000000000003E-2</v>
      </c>
      <c r="U38" s="27">
        <v>21</v>
      </c>
      <c r="V38" s="27">
        <v>20</v>
      </c>
      <c r="W38" s="27">
        <v>18</v>
      </c>
      <c r="X38" s="27">
        <v>9</v>
      </c>
      <c r="Y38" s="27">
        <v>8.5</v>
      </c>
      <c r="Z38" s="27">
        <v>7.5</v>
      </c>
      <c r="AA38" s="27">
        <v>4.3499999999999996</v>
      </c>
      <c r="AB38" s="27">
        <v>4.1500000000000004</v>
      </c>
      <c r="AC38" s="27">
        <v>4</v>
      </c>
      <c r="AD38" s="27" t="s">
        <v>150</v>
      </c>
      <c r="AE38" s="27">
        <v>53</v>
      </c>
    </row>
    <row r="39" spans="1:31" x14ac:dyDescent="0.3">
      <c r="A39" s="27" t="s">
        <v>41</v>
      </c>
      <c r="B39" s="28">
        <v>46160</v>
      </c>
      <c r="C39" s="27">
        <v>1</v>
      </c>
      <c r="D39" s="113">
        <v>22.8</v>
      </c>
      <c r="E39" s="113">
        <v>32.799999999999997</v>
      </c>
      <c r="F39" s="113">
        <v>7.67</v>
      </c>
      <c r="G39" s="113">
        <v>45.14</v>
      </c>
      <c r="H39" s="65">
        <v>140</v>
      </c>
      <c r="I39" s="113">
        <v>6.09</v>
      </c>
      <c r="J39" s="27">
        <v>7.2</v>
      </c>
      <c r="K39" s="66">
        <f t="shared" si="1"/>
        <v>0.84583333333333333</v>
      </c>
      <c r="L39" s="114">
        <v>3.2</v>
      </c>
      <c r="M39" s="113">
        <v>2.2000000000000002</v>
      </c>
      <c r="N39" s="113">
        <v>0.6</v>
      </c>
      <c r="O39" s="114">
        <v>0.45</v>
      </c>
      <c r="P39" s="68">
        <v>0.41</v>
      </c>
      <c r="Q39" s="68">
        <v>0.35</v>
      </c>
      <c r="R39" s="114">
        <v>5.1999999999999998E-2</v>
      </c>
      <c r="S39" s="68">
        <v>4.2000000000000003E-2</v>
      </c>
      <c r="T39" s="27">
        <v>3.4000000000000002E-2</v>
      </c>
      <c r="U39" s="27">
        <v>24</v>
      </c>
      <c r="V39" s="27">
        <v>23</v>
      </c>
      <c r="W39" s="27">
        <v>21</v>
      </c>
      <c r="X39" s="27">
        <v>10.5</v>
      </c>
      <c r="Y39" s="27">
        <v>10</v>
      </c>
      <c r="Z39" s="27">
        <v>9</v>
      </c>
      <c r="AA39" s="27">
        <v>4.45</v>
      </c>
      <c r="AB39" s="27">
        <v>4.25</v>
      </c>
      <c r="AC39" s="27">
        <v>4.0999999999999996</v>
      </c>
      <c r="AD39" s="27" t="s">
        <v>150</v>
      </c>
      <c r="AE39" s="27">
        <v>53</v>
      </c>
    </row>
    <row r="40" spans="1:31" x14ac:dyDescent="0.3">
      <c r="A40" s="27" t="s">
        <v>39</v>
      </c>
      <c r="B40" s="28">
        <v>46199</v>
      </c>
      <c r="C40" s="27">
        <v>1</v>
      </c>
      <c r="D40" s="113">
        <v>31.2</v>
      </c>
      <c r="E40" s="113">
        <v>30.8</v>
      </c>
      <c r="F40" s="113">
        <v>7.45</v>
      </c>
      <c r="G40" s="113">
        <v>39.71</v>
      </c>
      <c r="H40" s="65">
        <v>124</v>
      </c>
      <c r="I40" s="113">
        <v>5.62</v>
      </c>
      <c r="J40" s="112">
        <v>6.29</v>
      </c>
      <c r="K40" s="66">
        <f t="shared" si="1"/>
        <v>0.89348171701112877</v>
      </c>
      <c r="L40" s="114">
        <v>4.2</v>
      </c>
      <c r="M40" s="113">
        <v>3.03</v>
      </c>
      <c r="N40" s="113">
        <v>1.05</v>
      </c>
      <c r="O40" s="114">
        <v>0.35499999999999998</v>
      </c>
      <c r="P40" s="113">
        <v>0.32500000000000001</v>
      </c>
      <c r="Q40" s="113">
        <v>0.28999999999999998</v>
      </c>
      <c r="R40" s="114">
        <v>4.5999999999999999E-2</v>
      </c>
      <c r="S40" s="113">
        <v>3.9E-2</v>
      </c>
      <c r="T40" s="112">
        <v>3.2000000000000001E-2</v>
      </c>
      <c r="U40" s="112">
        <v>19.3</v>
      </c>
      <c r="V40" s="112">
        <v>17.7</v>
      </c>
      <c r="W40" s="112">
        <v>15.8</v>
      </c>
      <c r="X40" s="112">
        <v>9.3000000000000007</v>
      </c>
      <c r="Y40" s="112">
        <v>8.85</v>
      </c>
      <c r="Z40" s="112">
        <v>7.95</v>
      </c>
      <c r="AA40" s="112">
        <v>4.47</v>
      </c>
      <c r="AB40" s="112">
        <v>4.2949999999999999</v>
      </c>
      <c r="AC40" s="112">
        <v>4.1349999999999998</v>
      </c>
      <c r="AD40" s="27" t="s">
        <v>150</v>
      </c>
      <c r="AE40" s="27">
        <v>56</v>
      </c>
    </row>
    <row r="41" spans="1:31" x14ac:dyDescent="0.3">
      <c r="A41" s="27" t="s">
        <v>40</v>
      </c>
      <c r="B41" s="28">
        <v>46199</v>
      </c>
      <c r="C41" s="27">
        <v>1</v>
      </c>
      <c r="D41" s="113">
        <v>31.5</v>
      </c>
      <c r="E41" s="113">
        <v>31.5</v>
      </c>
      <c r="F41" s="113">
        <v>7.51</v>
      </c>
      <c r="G41" s="113">
        <v>40.61</v>
      </c>
      <c r="H41" s="65">
        <v>118</v>
      </c>
      <c r="I41" s="113">
        <v>5.95</v>
      </c>
      <c r="J41" s="112">
        <v>6.29</v>
      </c>
      <c r="K41" s="66">
        <f t="shared" si="1"/>
        <v>0.94594594594594594</v>
      </c>
      <c r="L41" s="114">
        <v>4.9400000000000004</v>
      </c>
      <c r="M41" s="113">
        <v>3.5</v>
      </c>
      <c r="N41" s="113">
        <v>1.42</v>
      </c>
      <c r="O41" s="114">
        <v>0.32</v>
      </c>
      <c r="P41" s="113">
        <v>0.30499999999999999</v>
      </c>
      <c r="Q41" s="113">
        <v>0.26500000000000001</v>
      </c>
      <c r="R41" s="114">
        <v>4.4999999999999998E-2</v>
      </c>
      <c r="S41" s="113">
        <v>3.7999999999999999E-2</v>
      </c>
      <c r="T41" s="112">
        <v>3.4000000000000002E-2</v>
      </c>
      <c r="U41" s="112">
        <v>18.600000000000001</v>
      </c>
      <c r="V41" s="112">
        <v>17</v>
      </c>
      <c r="W41" s="112">
        <v>14.6</v>
      </c>
      <c r="X41" s="112">
        <v>9.0500000000000007</v>
      </c>
      <c r="Y41" s="112">
        <v>8.5</v>
      </c>
      <c r="Z41" s="112">
        <v>7.55</v>
      </c>
      <c r="AA41" s="112">
        <v>4.415</v>
      </c>
      <c r="AB41" s="112">
        <v>4.2649999999999997</v>
      </c>
      <c r="AC41" s="112">
        <v>4.08</v>
      </c>
      <c r="AD41" s="27" t="s">
        <v>149</v>
      </c>
      <c r="AE41" s="27">
        <v>44</v>
      </c>
    </row>
    <row r="42" spans="1:31" x14ac:dyDescent="0.3">
      <c r="A42" s="27" t="s">
        <v>41</v>
      </c>
      <c r="B42" s="28">
        <v>46199</v>
      </c>
      <c r="C42" s="27">
        <v>1</v>
      </c>
      <c r="D42" s="113">
        <v>32.1</v>
      </c>
      <c r="E42" s="113">
        <v>32.299999999999997</v>
      </c>
      <c r="F42" s="113">
        <v>7.67</v>
      </c>
      <c r="G42" s="113">
        <v>41.67</v>
      </c>
      <c r="H42" s="65">
        <v>127</v>
      </c>
      <c r="I42" s="113">
        <v>6.21</v>
      </c>
      <c r="J42" s="112">
        <v>6.19</v>
      </c>
      <c r="K42" s="66">
        <f t="shared" si="1"/>
        <v>1.0032310177705976</v>
      </c>
      <c r="L42" s="114">
        <v>3.53</v>
      </c>
      <c r="M42" s="113">
        <v>2.46</v>
      </c>
      <c r="N42" s="113">
        <v>0.7</v>
      </c>
      <c r="O42" s="114">
        <v>0.32</v>
      </c>
      <c r="P42" s="113">
        <v>0.3</v>
      </c>
      <c r="Q42" s="113">
        <v>0.26500000000000001</v>
      </c>
      <c r="R42" s="114">
        <v>4.4999999999999998E-2</v>
      </c>
      <c r="S42" s="113">
        <v>0.04</v>
      </c>
      <c r="T42" s="112">
        <v>3.2000000000000001E-2</v>
      </c>
      <c r="U42" s="112">
        <v>20.8</v>
      </c>
      <c r="V42" s="112">
        <v>18.7</v>
      </c>
      <c r="W42" s="112">
        <v>16.8</v>
      </c>
      <c r="X42" s="112">
        <v>10.3</v>
      </c>
      <c r="Y42" s="112">
        <v>9.65</v>
      </c>
      <c r="Z42" s="112">
        <v>8.75</v>
      </c>
      <c r="AA42" s="112">
        <v>4.5199999999999996</v>
      </c>
      <c r="AB42" s="112">
        <v>4.3250000000000002</v>
      </c>
      <c r="AC42" s="112">
        <v>4.17</v>
      </c>
      <c r="AD42" s="27" t="s">
        <v>149</v>
      </c>
      <c r="AE42" s="27">
        <v>41</v>
      </c>
    </row>
    <row r="43" spans="1:31" x14ac:dyDescent="0.3">
      <c r="L43" s="115"/>
      <c r="M43" s="116"/>
      <c r="N43" s="116"/>
      <c r="O43" s="115"/>
      <c r="P43" s="116"/>
      <c r="Q43" s="116"/>
      <c r="R43" s="115"/>
      <c r="S43" s="116"/>
    </row>
  </sheetData>
  <mergeCells count="1">
    <mergeCell ref="AD3:AE3"/>
  </mergeCells>
  <phoneticPr fontId="1" type="noConversion"/>
  <pageMargins left="0.7" right="0.7" top="0.75" bottom="0.75" header="0.3" footer="0.3"/>
  <pageSetup paperSize="9" orientation="portrait" horizontalDpi="300" verticalDpi="300" r:id="rId1"/>
  <drawing r:id="rId2"/>
  <legacy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D5037-1522-4F50-A0C5-0299CA7131D5}">
  <dimension ref="A1:G66"/>
  <sheetViews>
    <sheetView topLeftCell="A39" workbookViewId="0">
      <selection activeCell="G50" sqref="G50"/>
    </sheetView>
  </sheetViews>
  <sheetFormatPr defaultRowHeight="16.5" x14ac:dyDescent="0.3"/>
  <cols>
    <col min="1" max="1" width="11.75" customWidth="1"/>
    <col min="2" max="2" width="31.875" bestFit="1" customWidth="1"/>
    <col min="3" max="3" width="24.875" bestFit="1" customWidth="1"/>
    <col min="4" max="4" width="14.75" bestFit="1" customWidth="1"/>
    <col min="5" max="5" width="18.375" bestFit="1" customWidth="1"/>
    <col min="6" max="6" width="23.75" bestFit="1" customWidth="1"/>
    <col min="7" max="7" width="14.25" bestFit="1" customWidth="1"/>
  </cols>
  <sheetData>
    <row r="1" spans="1:7" x14ac:dyDescent="0.3">
      <c r="E1" s="43" t="s">
        <v>131</v>
      </c>
      <c r="F1" s="32" t="s">
        <v>132</v>
      </c>
    </row>
    <row r="2" spans="1:7" ht="26.25" x14ac:dyDescent="0.3">
      <c r="A2" s="35" t="s">
        <v>49</v>
      </c>
    </row>
    <row r="3" spans="1:7" ht="116.25" customHeight="1" x14ac:dyDescent="0.3">
      <c r="A3" s="111" t="s">
        <v>50</v>
      </c>
      <c r="B3" s="111"/>
      <c r="C3" s="111"/>
      <c r="D3" s="111"/>
      <c r="E3" s="111"/>
      <c r="F3" s="111"/>
      <c r="G3" s="33"/>
    </row>
    <row r="6" spans="1:7" x14ac:dyDescent="0.3">
      <c r="A6" t="s">
        <v>51</v>
      </c>
    </row>
    <row r="8" spans="1:7" x14ac:dyDescent="0.3">
      <c r="A8" s="42" t="s">
        <v>52</v>
      </c>
      <c r="B8" s="42" t="s">
        <v>53</v>
      </c>
      <c r="C8" s="42" t="s">
        <v>54</v>
      </c>
      <c r="D8" s="42" t="s">
        <v>55</v>
      </c>
      <c r="E8" s="42" t="s">
        <v>56</v>
      </c>
      <c r="F8" s="42" t="s">
        <v>57</v>
      </c>
    </row>
    <row r="9" spans="1:7" x14ac:dyDescent="0.3">
      <c r="A9" s="27" t="s">
        <v>38</v>
      </c>
      <c r="B9" s="27" t="s">
        <v>58</v>
      </c>
      <c r="C9" s="27" t="s">
        <v>59</v>
      </c>
      <c r="D9" s="27" t="s">
        <v>60</v>
      </c>
      <c r="E9" s="27" t="s">
        <v>61</v>
      </c>
      <c r="F9" s="27" t="s">
        <v>62</v>
      </c>
    </row>
    <row r="13" spans="1:7" x14ac:dyDescent="0.3">
      <c r="A13" t="s">
        <v>64</v>
      </c>
    </row>
    <row r="14" spans="1:7" x14ac:dyDescent="0.3">
      <c r="A14" t="s">
        <v>63</v>
      </c>
    </row>
    <row r="17" spans="1:6" x14ac:dyDescent="0.3">
      <c r="A17" t="s">
        <v>76</v>
      </c>
    </row>
    <row r="18" spans="1:6" x14ac:dyDescent="0.3">
      <c r="A18" s="41" t="s">
        <v>65</v>
      </c>
      <c r="B18" s="41" t="s">
        <v>66</v>
      </c>
      <c r="C18" s="41" t="s">
        <v>67</v>
      </c>
      <c r="D18" s="41" t="s">
        <v>68</v>
      </c>
      <c r="E18" s="41" t="s">
        <v>69</v>
      </c>
      <c r="F18" s="41" t="s">
        <v>70</v>
      </c>
    </row>
    <row r="19" spans="1:6" x14ac:dyDescent="0.3">
      <c r="A19" s="36" t="s">
        <v>71</v>
      </c>
      <c r="B19" s="36">
        <v>2.1</v>
      </c>
      <c r="C19" s="108">
        <v>90</v>
      </c>
      <c r="D19" s="36">
        <v>140</v>
      </c>
      <c r="E19" s="36">
        <v>20</v>
      </c>
      <c r="F19" s="36">
        <v>8.5</v>
      </c>
    </row>
    <row r="20" spans="1:6" x14ac:dyDescent="0.3">
      <c r="A20" s="36" t="s">
        <v>72</v>
      </c>
      <c r="B20" s="36">
        <v>6.3</v>
      </c>
      <c r="C20" s="109"/>
      <c r="D20" s="36">
        <v>220</v>
      </c>
      <c r="E20" s="36">
        <v>35</v>
      </c>
      <c r="F20" s="36">
        <v>2.5</v>
      </c>
    </row>
    <row r="21" spans="1:6" x14ac:dyDescent="0.3">
      <c r="A21" s="36" t="s">
        <v>73</v>
      </c>
      <c r="B21" s="36">
        <v>3.7</v>
      </c>
      <c r="C21" s="109"/>
      <c r="D21" s="36">
        <v>230</v>
      </c>
      <c r="E21" s="36">
        <v>25</v>
      </c>
      <c r="F21" s="36">
        <v>0.5</v>
      </c>
    </row>
    <row r="22" spans="1:6" x14ac:dyDescent="0.3">
      <c r="A22" s="36" t="s">
        <v>74</v>
      </c>
      <c r="B22" s="36">
        <v>2.2000000000000002</v>
      </c>
      <c r="C22" s="109"/>
      <c r="D22" s="36">
        <v>425</v>
      </c>
      <c r="E22" s="36">
        <v>30</v>
      </c>
      <c r="F22" s="36">
        <v>1</v>
      </c>
    </row>
    <row r="23" spans="1:6" x14ac:dyDescent="0.3">
      <c r="A23" s="36" t="s">
        <v>75</v>
      </c>
      <c r="B23" s="36">
        <v>1.6</v>
      </c>
      <c r="C23" s="110"/>
      <c r="D23" s="36">
        <v>165</v>
      </c>
      <c r="E23" s="36">
        <v>15</v>
      </c>
      <c r="F23" s="36">
        <v>8</v>
      </c>
    </row>
    <row r="26" spans="1:6" x14ac:dyDescent="0.3">
      <c r="A26" t="s">
        <v>90</v>
      </c>
    </row>
    <row r="27" spans="1:6" x14ac:dyDescent="0.3">
      <c r="A27" s="41" t="s">
        <v>77</v>
      </c>
      <c r="B27" s="41" t="s">
        <v>78</v>
      </c>
      <c r="C27" s="41" t="s">
        <v>79</v>
      </c>
    </row>
    <row r="28" spans="1:6" x14ac:dyDescent="0.3">
      <c r="A28" s="36">
        <v>1</v>
      </c>
      <c r="B28" s="36" t="s">
        <v>80</v>
      </c>
      <c r="C28" s="36" t="s">
        <v>81</v>
      </c>
    </row>
    <row r="29" spans="1:6" x14ac:dyDescent="0.3">
      <c r="A29" s="36">
        <v>2</v>
      </c>
      <c r="B29" s="36" t="s">
        <v>82</v>
      </c>
      <c r="C29" s="36" t="s">
        <v>83</v>
      </c>
    </row>
    <row r="30" spans="1:6" x14ac:dyDescent="0.3">
      <c r="A30" s="36">
        <v>3</v>
      </c>
      <c r="B30" s="36" t="s">
        <v>84</v>
      </c>
      <c r="C30" s="36" t="s">
        <v>85</v>
      </c>
    </row>
    <row r="31" spans="1:6" x14ac:dyDescent="0.3">
      <c r="A31" s="36">
        <v>4</v>
      </c>
      <c r="B31" s="36" t="s">
        <v>86</v>
      </c>
      <c r="C31" s="36" t="s">
        <v>87</v>
      </c>
    </row>
    <row r="32" spans="1:6" x14ac:dyDescent="0.3">
      <c r="A32" s="36">
        <v>5</v>
      </c>
      <c r="B32" s="36" t="s">
        <v>88</v>
      </c>
      <c r="C32" s="36" t="s">
        <v>89</v>
      </c>
    </row>
    <row r="36" spans="1:6" x14ac:dyDescent="0.3">
      <c r="A36" t="s">
        <v>91</v>
      </c>
    </row>
    <row r="37" spans="1:6" x14ac:dyDescent="0.3">
      <c r="A37" s="41" t="s">
        <v>77</v>
      </c>
      <c r="B37" s="41" t="s">
        <v>92</v>
      </c>
      <c r="C37" s="41" t="s">
        <v>93</v>
      </c>
      <c r="D37" s="41" t="s">
        <v>94</v>
      </c>
      <c r="E37" s="41" t="s">
        <v>95</v>
      </c>
      <c r="F37" s="41" t="s">
        <v>96</v>
      </c>
    </row>
    <row r="38" spans="1:6" x14ac:dyDescent="0.3">
      <c r="A38" s="36">
        <v>1</v>
      </c>
      <c r="B38" s="36" t="s">
        <v>97</v>
      </c>
      <c r="C38" s="36" t="s">
        <v>98</v>
      </c>
      <c r="D38" s="36" t="s">
        <v>99</v>
      </c>
      <c r="E38" s="36" t="s">
        <v>100</v>
      </c>
      <c r="F38" s="36" t="s">
        <v>101</v>
      </c>
    </row>
    <row r="39" spans="1:6" x14ac:dyDescent="0.3">
      <c r="A39" s="36">
        <v>2</v>
      </c>
      <c r="B39" s="36" t="s">
        <v>102</v>
      </c>
      <c r="C39" s="36" t="s">
        <v>103</v>
      </c>
      <c r="D39" s="36" t="s">
        <v>104</v>
      </c>
      <c r="E39" s="36" t="s">
        <v>105</v>
      </c>
      <c r="F39" s="36" t="s">
        <v>106</v>
      </c>
    </row>
    <row r="40" spans="1:6" x14ac:dyDescent="0.3">
      <c r="A40" s="36">
        <v>3</v>
      </c>
      <c r="B40" s="36" t="s">
        <v>107</v>
      </c>
      <c r="C40" s="36" t="s">
        <v>108</v>
      </c>
      <c r="D40" s="36" t="s">
        <v>109</v>
      </c>
      <c r="E40" s="36" t="s">
        <v>110</v>
      </c>
      <c r="F40" s="36" t="s">
        <v>111</v>
      </c>
    </row>
    <row r="41" spans="1:6" x14ac:dyDescent="0.3">
      <c r="A41" s="36">
        <v>4</v>
      </c>
      <c r="B41" s="36" t="s">
        <v>112</v>
      </c>
      <c r="C41" s="36" t="s">
        <v>113</v>
      </c>
      <c r="D41" s="36" t="s">
        <v>114</v>
      </c>
      <c r="E41" s="36" t="s">
        <v>115</v>
      </c>
      <c r="F41" s="36" t="s">
        <v>116</v>
      </c>
    </row>
    <row r="42" spans="1:6" x14ac:dyDescent="0.3">
      <c r="A42" s="36">
        <v>5</v>
      </c>
      <c r="B42" s="36" t="s">
        <v>117</v>
      </c>
      <c r="C42" s="36" t="s">
        <v>118</v>
      </c>
      <c r="D42" s="36" t="s">
        <v>119</v>
      </c>
      <c r="E42" s="36" t="s">
        <v>120</v>
      </c>
      <c r="F42" s="36" t="s">
        <v>121</v>
      </c>
    </row>
    <row r="45" spans="1:6" x14ac:dyDescent="0.3">
      <c r="A45" t="s">
        <v>164</v>
      </c>
    </row>
    <row r="46" spans="1:6" x14ac:dyDescent="0.3">
      <c r="A46" s="40" t="s">
        <v>4</v>
      </c>
      <c r="B46" s="40" t="s">
        <v>162</v>
      </c>
      <c r="C46" s="41" t="s">
        <v>163</v>
      </c>
      <c r="D46" s="40" t="s">
        <v>36</v>
      </c>
      <c r="E46" s="40" t="s">
        <v>126</v>
      </c>
      <c r="F46" s="40" t="s">
        <v>42</v>
      </c>
    </row>
    <row r="47" spans="1:6" x14ac:dyDescent="0.3">
      <c r="A47" s="27" t="s">
        <v>5</v>
      </c>
      <c r="B47" s="38">
        <f>Data!O34</f>
        <v>0.68</v>
      </c>
      <c r="C47" s="38">
        <f>Data!R34</f>
        <v>7.1999999999999995E-2</v>
      </c>
      <c r="D47" s="38">
        <f>Data!H34</f>
        <v>250</v>
      </c>
      <c r="E47" s="39">
        <f>Data!K34</f>
        <v>1.071863580998782</v>
      </c>
      <c r="F47" s="38">
        <f>Data!L34</f>
        <v>2.6</v>
      </c>
    </row>
    <row r="48" spans="1:6" x14ac:dyDescent="0.3">
      <c r="A48" s="27" t="s">
        <v>6</v>
      </c>
      <c r="B48" s="38">
        <f>Data!O35</f>
        <v>0.64</v>
      </c>
      <c r="C48" s="38">
        <f>Data!R35</f>
        <v>7.1999999999999995E-2</v>
      </c>
      <c r="D48" s="38">
        <f>Data!H35</f>
        <v>220</v>
      </c>
      <c r="E48" s="39">
        <f>Data!K35</f>
        <v>1.0475030450669913</v>
      </c>
      <c r="F48" s="38">
        <f>Data!L35</f>
        <v>3.2</v>
      </c>
    </row>
    <row r="49" spans="1:7" x14ac:dyDescent="0.3">
      <c r="A49" s="27" t="s">
        <v>7</v>
      </c>
      <c r="B49" s="38">
        <f>Data!O36</f>
        <v>0.64</v>
      </c>
      <c r="C49" s="38">
        <f>Data!R36</f>
        <v>7.0999999999999994E-2</v>
      </c>
      <c r="D49" s="38">
        <f>Data!H36</f>
        <v>240</v>
      </c>
      <c r="E49" s="39">
        <f>Data!K36</f>
        <v>1.0559006211180124</v>
      </c>
      <c r="F49" s="38">
        <f>Data!L36</f>
        <v>2.2000000000000002</v>
      </c>
    </row>
    <row r="52" spans="1:7" x14ac:dyDescent="0.3">
      <c r="A52" t="s">
        <v>122</v>
      </c>
    </row>
    <row r="53" spans="1:7" x14ac:dyDescent="0.3">
      <c r="A53" s="106" t="s">
        <v>4</v>
      </c>
      <c r="B53" s="107"/>
      <c r="C53" s="41" t="s">
        <v>159</v>
      </c>
      <c r="D53" s="41" t="s">
        <v>160</v>
      </c>
      <c r="E53" s="41" t="s">
        <v>161</v>
      </c>
      <c r="F53" s="41" t="s">
        <v>96</v>
      </c>
      <c r="G53" s="41" t="s">
        <v>95</v>
      </c>
    </row>
    <row r="54" spans="1:7" x14ac:dyDescent="0.3">
      <c r="A54" s="104" t="s">
        <v>39</v>
      </c>
      <c r="B54" s="27" t="s">
        <v>123</v>
      </c>
      <c r="C54" s="60">
        <f>B47*10^3</f>
        <v>680</v>
      </c>
      <c r="D54" s="61">
        <f>C47*10^3</f>
        <v>72</v>
      </c>
      <c r="E54" s="62">
        <f>F47</f>
        <v>2.6</v>
      </c>
      <c r="F54" s="44">
        <f>D47/100</f>
        <v>2.5</v>
      </c>
      <c r="G54" s="63">
        <f>E47</f>
        <v>1.071863580998782</v>
      </c>
    </row>
    <row r="55" spans="1:7" x14ac:dyDescent="0.3">
      <c r="A55" s="105"/>
      <c r="B55" s="27" t="s">
        <v>124</v>
      </c>
      <c r="C55" s="44">
        <f>IF(C54&lt;220,1,
   IF(C54&lt;242,2,
   IF(C54&lt;275,3,
   IF(C54&lt;330,4,5))))</f>
        <v>5</v>
      </c>
      <c r="D55" s="44">
        <f>IF(D54&lt;35,1,
   IF(D54&lt;38.5,2,
   IF(D54&lt;43.75,3,
   IF(D54&lt;52.5,4,5))))</f>
        <v>5</v>
      </c>
      <c r="E55" s="44">
        <f>IF(E54&lt;6.3,1,
   IF(E54&lt;6.93,2,
   IF(E54&lt;7.88,3,
   IF(E54&lt;9.45,4,5))))</f>
        <v>1</v>
      </c>
      <c r="F55" s="44">
        <f>IF(F54&gt;2.5,1,
   IF(F54&gt;2.25,2,
   IF(F54&gt;1.88,3,
   IF(F54&gt;1.25,4,5))))</f>
        <v>2</v>
      </c>
      <c r="G55" s="44">
        <f>IF(G54&gt;90%,1,
   IF(G54&gt;81%,2,
   IF(G54&gt;67.5%,3,
   IF(G54&gt;45%,4,5))))</f>
        <v>1</v>
      </c>
    </row>
    <row r="56" spans="1:7" x14ac:dyDescent="0.3">
      <c r="A56" s="104" t="s">
        <v>40</v>
      </c>
      <c r="B56" s="27" t="s">
        <v>123</v>
      </c>
      <c r="C56" s="60">
        <f>B48*10^3</f>
        <v>640</v>
      </c>
      <c r="D56" s="61">
        <f>C48*10^3</f>
        <v>72</v>
      </c>
      <c r="E56" s="62">
        <f>F48</f>
        <v>3.2</v>
      </c>
      <c r="F56" s="44">
        <f>D48/100</f>
        <v>2.2000000000000002</v>
      </c>
      <c r="G56" s="63">
        <f>E48</f>
        <v>1.0475030450669913</v>
      </c>
    </row>
    <row r="57" spans="1:7" x14ac:dyDescent="0.3">
      <c r="A57" s="105"/>
      <c r="B57" s="27" t="s">
        <v>124</v>
      </c>
      <c r="C57" s="44">
        <f>IF(C56&lt;220,1,
   IF(C56&lt;242,2,
   IF(C56&lt;275,3,
   IF(C56&lt;330,4,5))))</f>
        <v>5</v>
      </c>
      <c r="D57" s="44">
        <f>IF(D56&lt;35,1,
   IF(D56&lt;38.5,2,
   IF(D56&lt;43.75,3,
   IF(D56&lt;52.5,4,5))))</f>
        <v>5</v>
      </c>
      <c r="E57" s="44">
        <f>IF(E56&lt;6.3,1,
   IF(E56&lt;6.93,2,
   IF(E56&lt;7.88,3,
   IF(E56&lt;9.45,4,5))))</f>
        <v>1</v>
      </c>
      <c r="F57" s="44">
        <f>IF(F56&gt;2.5,1,
   IF(F56&gt;2.25,2,
   IF(F56&gt;1.88,3,
   IF(F56&gt;1.25,4,5))))</f>
        <v>3</v>
      </c>
      <c r="G57" s="44">
        <f>IF(G56&gt;90%,1,
   IF(G56&gt;81%,2,
   IF(G56&gt;67.5%,3,
   IF(G56&gt;45%,4,5))))</f>
        <v>1</v>
      </c>
    </row>
    <row r="58" spans="1:7" x14ac:dyDescent="0.3">
      <c r="A58" s="104" t="s">
        <v>41</v>
      </c>
      <c r="B58" s="27" t="s">
        <v>123</v>
      </c>
      <c r="C58" s="60">
        <f>B49*10^3</f>
        <v>640</v>
      </c>
      <c r="D58" s="61">
        <f>C49*10^3</f>
        <v>71</v>
      </c>
      <c r="E58" s="62">
        <f>F49</f>
        <v>2.2000000000000002</v>
      </c>
      <c r="F58" s="44">
        <f>D49/100</f>
        <v>2.4</v>
      </c>
      <c r="G58" s="63">
        <f>E49</f>
        <v>1.0559006211180124</v>
      </c>
    </row>
    <row r="59" spans="1:7" x14ac:dyDescent="0.3">
      <c r="A59" s="105"/>
      <c r="B59" s="27" t="s">
        <v>124</v>
      </c>
      <c r="C59" s="44">
        <f>IF(C58&lt;220,1,
   IF(C58&lt;242,2,
   IF(C58&lt;275,3,
   IF(C58&lt;330,4,5))))</f>
        <v>5</v>
      </c>
      <c r="D59" s="44">
        <f>IF(D58&lt;35,1,
   IF(D58&lt;38.5,2,
   IF(D58&lt;43.75,3,
   IF(D58&lt;52.5,4,5))))</f>
        <v>5</v>
      </c>
      <c r="E59" s="44">
        <f>IF(E58&lt;6.3,1,
   IF(E58&lt;6.93,2,
   IF(E58&lt;7.88,3,
   IF(E58&lt;9.45,4,5))))</f>
        <v>1</v>
      </c>
      <c r="F59" s="44">
        <f>IF(F58&gt;2.5,1,
   IF(F58&gt;2.25,2,
   IF(F58&gt;1.88,3,
   IF(F58&gt;1.25,4,5))))</f>
        <v>2</v>
      </c>
      <c r="G59" s="44">
        <f>IF(G58&gt;90%,1,
   IF(G58&gt;81%,2,
   IF(G58&gt;67.5%,3,
   IF(G58&gt;45%,4,5))))</f>
        <v>1</v>
      </c>
    </row>
    <row r="62" spans="1:7" x14ac:dyDescent="0.3">
      <c r="A62" t="s">
        <v>129</v>
      </c>
    </row>
    <row r="63" spans="1:7" x14ac:dyDescent="0.3">
      <c r="A63" s="40" t="s">
        <v>4</v>
      </c>
      <c r="B63" s="40" t="s">
        <v>38</v>
      </c>
      <c r="C63" s="40" t="s">
        <v>130</v>
      </c>
    </row>
    <row r="64" spans="1:7" x14ac:dyDescent="0.3">
      <c r="A64" s="29" t="s">
        <v>39</v>
      </c>
      <c r="B64" s="31">
        <f>10*G55 + 6*((E55+F55)/2) + 4*((C55+D55)/2)</f>
        <v>39</v>
      </c>
      <c r="C64" s="45" t="str">
        <f>IF($B64&lt;=23,"매우 좋음(I)",
   IF($B64&lt;=33,"좋음(II)",
   IF($B64&lt;=46,"보통(III)",
   IF($B64&lt;=59,"나쁨(IV)","아주나쁨(V)"))))</f>
        <v>보통(III)</v>
      </c>
    </row>
    <row r="65" spans="1:3" x14ac:dyDescent="0.3">
      <c r="A65" s="29" t="s">
        <v>40</v>
      </c>
      <c r="B65" s="31">
        <f>10*G57 + 6*((E57+F57)/2) + 4*((C57+D57)/2)</f>
        <v>42</v>
      </c>
      <c r="C65" s="45" t="str">
        <f t="shared" ref="C65:C66" si="0">IF($B65&lt;=23,"매우 좋음(I)",
   IF($B65&lt;=33,"좋음(II)",
   IF($B65&lt;=46,"보통(III)",
   IF($B65&lt;=59,"나쁨(IV)","아주나쁨(V)"))))</f>
        <v>보통(III)</v>
      </c>
    </row>
    <row r="66" spans="1:3" x14ac:dyDescent="0.3">
      <c r="A66" s="29" t="s">
        <v>41</v>
      </c>
      <c r="B66" s="31">
        <f>10*G59 + 6*((E59+F59)/2) + 4*((C59+D59)/2)</f>
        <v>39</v>
      </c>
      <c r="C66" s="45" t="str">
        <f t="shared" si="0"/>
        <v>보통(III)</v>
      </c>
    </row>
  </sheetData>
  <mergeCells count="6">
    <mergeCell ref="A58:A59"/>
    <mergeCell ref="A53:B53"/>
    <mergeCell ref="C19:C23"/>
    <mergeCell ref="A3:F3"/>
    <mergeCell ref="A54:A55"/>
    <mergeCell ref="A56:A57"/>
  </mergeCells>
  <phoneticPr fontId="1" type="noConversion"/>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7F89C-58C2-42A5-B137-9487C1848740}">
  <sheetPr>
    <tabColor theme="4" tint="0.79998168889431442"/>
  </sheetPr>
  <dimension ref="A1:I51"/>
  <sheetViews>
    <sheetView zoomScale="85" zoomScaleNormal="85" workbookViewId="0">
      <selection activeCell="M34" sqref="M34"/>
    </sheetView>
  </sheetViews>
  <sheetFormatPr defaultRowHeight="16.5" x14ac:dyDescent="0.3"/>
  <sheetData>
    <row r="1" spans="1:9" x14ac:dyDescent="0.3">
      <c r="A1" t="s">
        <v>202</v>
      </c>
    </row>
    <row r="2" spans="1:9" x14ac:dyDescent="0.3">
      <c r="A2" t="s">
        <v>203</v>
      </c>
      <c r="D2" t="s">
        <v>2</v>
      </c>
      <c r="F2" s="4" t="s">
        <v>3</v>
      </c>
    </row>
    <row r="3" spans="1:9" x14ac:dyDescent="0.3">
      <c r="A3" s="72" t="s">
        <v>4</v>
      </c>
      <c r="B3" s="73" t="s">
        <v>5</v>
      </c>
      <c r="C3" s="73" t="s">
        <v>6</v>
      </c>
      <c r="D3" s="74" t="s">
        <v>7</v>
      </c>
      <c r="F3" s="72" t="s">
        <v>4</v>
      </c>
      <c r="G3" s="73" t="s">
        <v>5</v>
      </c>
      <c r="H3" s="73" t="s">
        <v>6</v>
      </c>
      <c r="I3" s="74" t="s">
        <v>7</v>
      </c>
    </row>
    <row r="4" spans="1:9" x14ac:dyDescent="0.3">
      <c r="A4" s="75" t="s">
        <v>8</v>
      </c>
      <c r="B4" s="76">
        <v>3.8</v>
      </c>
      <c r="C4" s="76">
        <v>4.5999999999999996</v>
      </c>
      <c r="D4" s="77">
        <v>3.2</v>
      </c>
      <c r="F4" s="78"/>
      <c r="G4" s="76">
        <v>7.74</v>
      </c>
      <c r="H4" s="76">
        <v>7.59</v>
      </c>
      <c r="I4" s="76">
        <v>7.67</v>
      </c>
    </row>
    <row r="5" spans="1:9" x14ac:dyDescent="0.3">
      <c r="A5" s="75" t="s">
        <v>9</v>
      </c>
      <c r="B5" s="76">
        <v>2.8</v>
      </c>
      <c r="C5" s="76">
        <v>3.2</v>
      </c>
      <c r="D5" s="77">
        <v>2.2000000000000002</v>
      </c>
    </row>
    <row r="6" spans="1:9" x14ac:dyDescent="0.3">
      <c r="A6" s="79" t="s">
        <v>10</v>
      </c>
      <c r="B6" s="80">
        <v>1</v>
      </c>
      <c r="C6" s="80">
        <v>1.3</v>
      </c>
      <c r="D6" s="81">
        <v>0.6</v>
      </c>
      <c r="E6" t="s">
        <v>154</v>
      </c>
      <c r="F6" s="4" t="s">
        <v>11</v>
      </c>
      <c r="I6" s="4" t="s">
        <v>12</v>
      </c>
    </row>
    <row r="7" spans="1:9" x14ac:dyDescent="0.3">
      <c r="F7" s="72" t="s">
        <v>4</v>
      </c>
      <c r="G7" s="73" t="s">
        <v>5</v>
      </c>
      <c r="H7" s="73" t="s">
        <v>6</v>
      </c>
      <c r="I7" s="74" t="s">
        <v>7</v>
      </c>
    </row>
    <row r="8" spans="1:9" x14ac:dyDescent="0.3">
      <c r="A8" s="4" t="s">
        <v>16</v>
      </c>
      <c r="D8" s="4" t="s">
        <v>23</v>
      </c>
      <c r="F8" s="82"/>
      <c r="G8" s="76">
        <v>43.93</v>
      </c>
      <c r="H8" s="76">
        <v>44.11</v>
      </c>
      <c r="I8" s="76">
        <v>45.14</v>
      </c>
    </row>
    <row r="9" spans="1:9" x14ac:dyDescent="0.3">
      <c r="A9" s="72" t="s">
        <v>4</v>
      </c>
      <c r="B9" s="73" t="s">
        <v>5</v>
      </c>
      <c r="C9" s="73" t="s">
        <v>6</v>
      </c>
      <c r="D9" s="74" t="s">
        <v>7</v>
      </c>
    </row>
    <row r="10" spans="1:9" x14ac:dyDescent="0.3">
      <c r="A10" s="75" t="s">
        <v>8</v>
      </c>
      <c r="B10" s="76">
        <v>22</v>
      </c>
      <c r="C10" s="76">
        <v>21</v>
      </c>
      <c r="D10" s="77">
        <v>24</v>
      </c>
      <c r="F10" s="4" t="s">
        <v>14</v>
      </c>
      <c r="I10" s="4" t="s">
        <v>15</v>
      </c>
    </row>
    <row r="11" spans="1:9" x14ac:dyDescent="0.3">
      <c r="A11" s="75" t="s">
        <v>9</v>
      </c>
      <c r="B11" s="76">
        <v>21</v>
      </c>
      <c r="C11" s="76">
        <v>20</v>
      </c>
      <c r="D11" s="77">
        <v>23</v>
      </c>
      <c r="F11" s="72" t="s">
        <v>4</v>
      </c>
      <c r="G11" s="73" t="s">
        <v>5</v>
      </c>
      <c r="H11" s="73" t="s">
        <v>6</v>
      </c>
      <c r="I11" s="74" t="s">
        <v>7</v>
      </c>
    </row>
    <row r="12" spans="1:9" x14ac:dyDescent="0.3">
      <c r="A12" s="79" t="s">
        <v>10</v>
      </c>
      <c r="B12" s="80">
        <v>19</v>
      </c>
      <c r="C12" s="80">
        <v>18</v>
      </c>
      <c r="D12" s="81">
        <v>21</v>
      </c>
      <c r="F12" s="82"/>
      <c r="G12" s="76">
        <v>6.3</v>
      </c>
      <c r="H12" s="76">
        <v>6.28</v>
      </c>
      <c r="I12" s="76">
        <v>6.09</v>
      </c>
    </row>
    <row r="13" spans="1:9" x14ac:dyDescent="0.3">
      <c r="A13" s="17" t="s">
        <v>19</v>
      </c>
      <c r="B13" s="18"/>
      <c r="C13" s="18"/>
      <c r="D13" s="19" t="s">
        <v>23</v>
      </c>
    </row>
    <row r="14" spans="1:9" x14ac:dyDescent="0.3">
      <c r="A14" s="72" t="s">
        <v>4</v>
      </c>
      <c r="B14" s="73" t="s">
        <v>5</v>
      </c>
      <c r="C14" s="73" t="s">
        <v>6</v>
      </c>
      <c r="D14" s="74" t="s">
        <v>7</v>
      </c>
      <c r="F14" s="4" t="s">
        <v>17</v>
      </c>
      <c r="I14" s="4" t="s">
        <v>18</v>
      </c>
    </row>
    <row r="15" spans="1:9" x14ac:dyDescent="0.3">
      <c r="A15" s="75" t="s">
        <v>8</v>
      </c>
      <c r="B15" s="76">
        <v>9.5</v>
      </c>
      <c r="C15" s="76">
        <v>9</v>
      </c>
      <c r="D15" s="77">
        <v>10.5</v>
      </c>
      <c r="F15" s="72" t="s">
        <v>4</v>
      </c>
      <c r="G15" s="73" t="s">
        <v>5</v>
      </c>
      <c r="H15" s="73" t="s">
        <v>6</v>
      </c>
      <c r="I15" s="74" t="s">
        <v>7</v>
      </c>
    </row>
    <row r="16" spans="1:9" x14ac:dyDescent="0.3">
      <c r="A16" s="75" t="s">
        <v>9</v>
      </c>
      <c r="B16" s="76">
        <v>9</v>
      </c>
      <c r="C16" s="76">
        <v>8.5</v>
      </c>
      <c r="D16" s="77">
        <v>10</v>
      </c>
      <c r="F16" s="82"/>
      <c r="G16" s="76">
        <v>135</v>
      </c>
      <c r="H16" s="76">
        <v>126</v>
      </c>
      <c r="I16" s="76">
        <v>140</v>
      </c>
    </row>
    <row r="17" spans="1:9" x14ac:dyDescent="0.3">
      <c r="A17" s="79" t="s">
        <v>10</v>
      </c>
      <c r="B17" s="80">
        <v>8</v>
      </c>
      <c r="C17" s="80">
        <v>7.5</v>
      </c>
      <c r="D17" s="81">
        <v>9</v>
      </c>
    </row>
    <row r="18" spans="1:9" x14ac:dyDescent="0.3">
      <c r="F18" s="4" t="s">
        <v>140</v>
      </c>
      <c r="I18" s="4" t="s">
        <v>155</v>
      </c>
    </row>
    <row r="19" spans="1:9" x14ac:dyDescent="0.3">
      <c r="A19" s="4" t="s">
        <v>20</v>
      </c>
      <c r="D19" t="s">
        <v>21</v>
      </c>
      <c r="F19" s="72" t="s">
        <v>4</v>
      </c>
      <c r="G19" s="73" t="s">
        <v>5</v>
      </c>
      <c r="H19" s="73" t="s">
        <v>6</v>
      </c>
      <c r="I19" s="74" t="s">
        <v>7</v>
      </c>
    </row>
    <row r="20" spans="1:9" x14ac:dyDescent="0.3">
      <c r="A20" s="72" t="s">
        <v>4</v>
      </c>
      <c r="B20" s="73" t="s">
        <v>5</v>
      </c>
      <c r="C20" s="73" t="s">
        <v>6</v>
      </c>
      <c r="D20" s="74" t="s">
        <v>7</v>
      </c>
      <c r="F20" s="83"/>
      <c r="G20" s="76">
        <v>32</v>
      </c>
      <c r="H20" s="76">
        <v>32.299999999999997</v>
      </c>
      <c r="I20" s="76">
        <v>32.799999999999997</v>
      </c>
    </row>
    <row r="21" spans="1:9" x14ac:dyDescent="0.3">
      <c r="A21" s="75" t="s">
        <v>8</v>
      </c>
      <c r="B21" s="76">
        <v>4.4000000000000004</v>
      </c>
      <c r="C21" s="76">
        <v>4.3499999999999996</v>
      </c>
      <c r="D21" s="77">
        <v>4.45</v>
      </c>
    </row>
    <row r="22" spans="1:9" x14ac:dyDescent="0.3">
      <c r="A22" s="75" t="s">
        <v>9</v>
      </c>
      <c r="B22" s="76">
        <v>4.2</v>
      </c>
      <c r="C22" s="76">
        <v>4.1500000000000004</v>
      </c>
      <c r="D22" s="77">
        <v>4.25</v>
      </c>
      <c r="F22" s="4" t="s">
        <v>142</v>
      </c>
      <c r="I22" s="4" t="s">
        <v>156</v>
      </c>
    </row>
    <row r="23" spans="1:9" x14ac:dyDescent="0.3">
      <c r="A23" s="79" t="s">
        <v>10</v>
      </c>
      <c r="B23" s="80">
        <v>4.05</v>
      </c>
      <c r="C23" s="80">
        <v>4</v>
      </c>
      <c r="D23" s="81">
        <v>4.0999999999999996</v>
      </c>
      <c r="F23" s="72" t="s">
        <v>4</v>
      </c>
      <c r="G23" s="73" t="s">
        <v>5</v>
      </c>
      <c r="H23" s="73" t="s">
        <v>6</v>
      </c>
      <c r="I23" s="74" t="s">
        <v>7</v>
      </c>
    </row>
    <row r="24" spans="1:9" x14ac:dyDescent="0.3">
      <c r="A24" s="4" t="s">
        <v>157</v>
      </c>
      <c r="B24" s="4"/>
      <c r="C24" s="4"/>
      <c r="D24" s="4" t="s">
        <v>15</v>
      </c>
      <c r="F24" s="83"/>
      <c r="G24" s="76">
        <v>22</v>
      </c>
      <c r="H24" s="76">
        <v>22.3</v>
      </c>
      <c r="I24" s="76">
        <v>22.8</v>
      </c>
    </row>
    <row r="25" spans="1:9" x14ac:dyDescent="0.3">
      <c r="A25" s="72" t="s">
        <v>4</v>
      </c>
      <c r="B25" s="73" t="s">
        <v>5</v>
      </c>
      <c r="C25" s="73" t="s">
        <v>6</v>
      </c>
      <c r="D25" s="74" t="s">
        <v>7</v>
      </c>
    </row>
    <row r="26" spans="1:9" x14ac:dyDescent="0.3">
      <c r="A26" s="75" t="s">
        <v>8</v>
      </c>
      <c r="B26" s="76">
        <v>0.48</v>
      </c>
      <c r="C26" s="76">
        <v>0.46</v>
      </c>
      <c r="D26" s="77">
        <v>0.45</v>
      </c>
    </row>
    <row r="27" spans="1:9" x14ac:dyDescent="0.3">
      <c r="A27" s="75" t="s">
        <v>9</v>
      </c>
      <c r="B27" s="76">
        <v>0.43</v>
      </c>
      <c r="C27" s="76">
        <v>0.41</v>
      </c>
      <c r="D27" s="77">
        <v>0.41</v>
      </c>
    </row>
    <row r="28" spans="1:9" x14ac:dyDescent="0.3">
      <c r="A28" s="79" t="s">
        <v>10</v>
      </c>
      <c r="B28" s="80">
        <v>0.36</v>
      </c>
      <c r="C28" s="80">
        <v>0.35</v>
      </c>
      <c r="D28" s="81">
        <v>0.35</v>
      </c>
    </row>
    <row r="30" spans="1:9" x14ac:dyDescent="0.3">
      <c r="A30" s="4" t="s">
        <v>158</v>
      </c>
      <c r="B30" s="4"/>
      <c r="C30" s="4"/>
      <c r="D30" s="4" t="s">
        <v>23</v>
      </c>
    </row>
    <row r="31" spans="1:9" x14ac:dyDescent="0.3">
      <c r="A31" s="72" t="s">
        <v>4</v>
      </c>
      <c r="B31" s="73" t="s">
        <v>5</v>
      </c>
      <c r="C31" s="73" t="s">
        <v>6</v>
      </c>
      <c r="D31" s="74" t="s">
        <v>7</v>
      </c>
      <c r="G31" s="56"/>
    </row>
    <row r="32" spans="1:9" x14ac:dyDescent="0.3">
      <c r="A32" s="75" t="s">
        <v>8</v>
      </c>
      <c r="B32" s="76">
        <v>5.2999999999999999E-2</v>
      </c>
      <c r="C32" s="76">
        <v>5.0999999999999997E-2</v>
      </c>
      <c r="D32" s="77">
        <v>5.1999999999999998E-2</v>
      </c>
      <c r="G32" s="57"/>
    </row>
    <row r="33" spans="1:9" x14ac:dyDescent="0.3">
      <c r="A33" s="75" t="s">
        <v>9</v>
      </c>
      <c r="B33" s="76">
        <v>4.2000000000000003E-2</v>
      </c>
      <c r="C33" s="76">
        <v>4.1000000000000002E-2</v>
      </c>
      <c r="D33" s="77">
        <v>4.2000000000000003E-2</v>
      </c>
      <c r="G33" s="58"/>
    </row>
    <row r="34" spans="1:9" x14ac:dyDescent="0.3">
      <c r="A34" s="79" t="s">
        <v>10</v>
      </c>
      <c r="B34" s="80">
        <v>3.3000000000000002E-2</v>
      </c>
      <c r="C34" s="80">
        <v>3.5000000000000003E-2</v>
      </c>
      <c r="D34" s="81">
        <v>3.4000000000000002E-2</v>
      </c>
      <c r="G34" s="59"/>
    </row>
    <row r="37" spans="1:9" x14ac:dyDescent="0.3">
      <c r="A37" s="34" t="s">
        <v>133</v>
      </c>
    </row>
    <row r="38" spans="1:9" x14ac:dyDescent="0.3">
      <c r="A38" s="85" t="s">
        <v>204</v>
      </c>
      <c r="B38" s="86"/>
      <c r="C38" s="86"/>
      <c r="D38" s="86"/>
      <c r="E38" s="86"/>
      <c r="F38" s="86"/>
      <c r="G38" s="86"/>
      <c r="H38" s="86"/>
      <c r="I38" s="87"/>
    </row>
    <row r="39" spans="1:9" x14ac:dyDescent="0.3">
      <c r="A39" s="88"/>
      <c r="B39" s="89"/>
      <c r="C39" s="89"/>
      <c r="D39" s="89"/>
      <c r="E39" s="89"/>
      <c r="F39" s="89"/>
      <c r="G39" s="89"/>
      <c r="H39" s="89"/>
      <c r="I39" s="90"/>
    </row>
    <row r="40" spans="1:9" x14ac:dyDescent="0.3">
      <c r="A40" s="88"/>
      <c r="B40" s="89"/>
      <c r="C40" s="89"/>
      <c r="D40" s="89"/>
      <c r="E40" s="89"/>
      <c r="F40" s="89"/>
      <c r="G40" s="89"/>
      <c r="H40" s="89"/>
      <c r="I40" s="90"/>
    </row>
    <row r="41" spans="1:9" x14ac:dyDescent="0.3">
      <c r="A41" s="88"/>
      <c r="B41" s="89"/>
      <c r="C41" s="89"/>
      <c r="D41" s="89"/>
      <c r="E41" s="89"/>
      <c r="F41" s="89"/>
      <c r="G41" s="89"/>
      <c r="H41" s="89"/>
      <c r="I41" s="90"/>
    </row>
    <row r="42" spans="1:9" x14ac:dyDescent="0.3">
      <c r="A42" s="88"/>
      <c r="B42" s="89"/>
      <c r="C42" s="89"/>
      <c r="D42" s="89"/>
      <c r="E42" s="89"/>
      <c r="F42" s="89"/>
      <c r="G42" s="89"/>
      <c r="H42" s="89"/>
      <c r="I42" s="90"/>
    </row>
    <row r="43" spans="1:9" x14ac:dyDescent="0.3">
      <c r="A43" s="88"/>
      <c r="B43" s="89"/>
      <c r="C43" s="89"/>
      <c r="D43" s="89"/>
      <c r="E43" s="89"/>
      <c r="F43" s="89"/>
      <c r="G43" s="89"/>
      <c r="H43" s="89"/>
      <c r="I43" s="90"/>
    </row>
    <row r="44" spans="1:9" x14ac:dyDescent="0.3">
      <c r="A44" s="88"/>
      <c r="B44" s="89"/>
      <c r="C44" s="89"/>
      <c r="D44" s="89"/>
      <c r="E44" s="89"/>
      <c r="F44" s="89"/>
      <c r="G44" s="89"/>
      <c r="H44" s="89"/>
      <c r="I44" s="90"/>
    </row>
    <row r="45" spans="1:9" x14ac:dyDescent="0.3">
      <c r="A45" s="88"/>
      <c r="B45" s="89"/>
      <c r="C45" s="89"/>
      <c r="D45" s="89"/>
      <c r="E45" s="89"/>
      <c r="F45" s="89"/>
      <c r="G45" s="89"/>
      <c r="H45" s="89"/>
      <c r="I45" s="90"/>
    </row>
    <row r="46" spans="1:9" x14ac:dyDescent="0.3">
      <c r="A46" s="88"/>
      <c r="B46" s="89"/>
      <c r="C46" s="89"/>
      <c r="D46" s="89"/>
      <c r="E46" s="89"/>
      <c r="F46" s="89"/>
      <c r="G46" s="89"/>
      <c r="H46" s="89"/>
      <c r="I46" s="90"/>
    </row>
    <row r="47" spans="1:9" x14ac:dyDescent="0.3">
      <c r="A47" s="88"/>
      <c r="B47" s="89"/>
      <c r="C47" s="89"/>
      <c r="D47" s="89"/>
      <c r="E47" s="89"/>
      <c r="F47" s="89"/>
      <c r="G47" s="89"/>
      <c r="H47" s="89"/>
      <c r="I47" s="90"/>
    </row>
    <row r="48" spans="1:9" x14ac:dyDescent="0.3">
      <c r="A48" s="88"/>
      <c r="B48" s="89"/>
      <c r="C48" s="89"/>
      <c r="D48" s="89"/>
      <c r="E48" s="89"/>
      <c r="F48" s="89"/>
      <c r="G48" s="89"/>
      <c r="H48" s="89"/>
      <c r="I48" s="90"/>
    </row>
    <row r="49" spans="1:9" x14ac:dyDescent="0.3">
      <c r="A49" s="88"/>
      <c r="B49" s="89"/>
      <c r="C49" s="89"/>
      <c r="D49" s="89"/>
      <c r="E49" s="89"/>
      <c r="F49" s="89"/>
      <c r="G49" s="89"/>
      <c r="H49" s="89"/>
      <c r="I49" s="90"/>
    </row>
    <row r="50" spans="1:9" x14ac:dyDescent="0.3">
      <c r="A50" s="88"/>
      <c r="B50" s="89"/>
      <c r="C50" s="89"/>
      <c r="D50" s="89"/>
      <c r="E50" s="89"/>
      <c r="F50" s="89"/>
      <c r="G50" s="89"/>
      <c r="H50" s="89"/>
      <c r="I50" s="90"/>
    </row>
    <row r="51" spans="1:9" x14ac:dyDescent="0.3">
      <c r="A51" s="91"/>
      <c r="B51" s="92"/>
      <c r="C51" s="92"/>
      <c r="D51" s="92"/>
      <c r="E51" s="92"/>
      <c r="F51" s="92"/>
      <c r="G51" s="92"/>
      <c r="H51" s="92"/>
      <c r="I51" s="93"/>
    </row>
  </sheetData>
  <mergeCells count="1">
    <mergeCell ref="A38:I51"/>
  </mergeCells>
  <phoneticPr fontId="1" type="noConversion"/>
  <pageMargins left="0.7" right="0.7" top="0.75" bottom="0.75" header="0.3" footer="0.3"/>
  <tableParts count="12">
    <tablePart r:id="rId1"/>
    <tablePart r:id="rId2"/>
    <tablePart r:id="rId3"/>
    <tablePart r:id="rId4"/>
    <tablePart r:id="rId5"/>
    <tablePart r:id="rId6"/>
    <tablePart r:id="rId7"/>
    <tablePart r:id="rId8"/>
    <tablePart r:id="rId9"/>
    <tablePart r:id="rId10"/>
    <tablePart r:id="rId11"/>
    <tablePart r:id="rId1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63B9E-4F7C-4937-ADB8-B588909F0351}">
  <sheetPr>
    <tabColor theme="4" tint="0.79998168889431442"/>
  </sheetPr>
  <dimension ref="A1:I51"/>
  <sheetViews>
    <sheetView zoomScale="85" zoomScaleNormal="85" workbookViewId="0">
      <selection activeCell="G35" sqref="G35"/>
    </sheetView>
  </sheetViews>
  <sheetFormatPr defaultRowHeight="16.5" x14ac:dyDescent="0.3"/>
  <sheetData>
    <row r="1" spans="1:9" x14ac:dyDescent="0.3">
      <c r="A1" t="s">
        <v>188</v>
      </c>
    </row>
    <row r="2" spans="1:9" x14ac:dyDescent="0.3">
      <c r="A2" t="s">
        <v>153</v>
      </c>
      <c r="D2" t="s">
        <v>2</v>
      </c>
      <c r="F2" s="4" t="s">
        <v>3</v>
      </c>
    </row>
    <row r="3" spans="1:9" x14ac:dyDescent="0.3">
      <c r="A3" s="72" t="s">
        <v>4</v>
      </c>
      <c r="B3" s="73" t="s">
        <v>5</v>
      </c>
      <c r="C3" s="73" t="s">
        <v>6</v>
      </c>
      <c r="D3" s="74" t="s">
        <v>7</v>
      </c>
      <c r="F3" s="72" t="s">
        <v>4</v>
      </c>
      <c r="G3" s="73" t="s">
        <v>5</v>
      </c>
      <c r="H3" s="73" t="s">
        <v>6</v>
      </c>
      <c r="I3" s="74" t="s">
        <v>7</v>
      </c>
    </row>
    <row r="4" spans="1:9" x14ac:dyDescent="0.3">
      <c r="A4" s="75" t="s">
        <v>8</v>
      </c>
      <c r="B4" s="76">
        <v>2.6</v>
      </c>
      <c r="C4" s="76">
        <v>3.2</v>
      </c>
      <c r="D4" s="77">
        <v>2.2000000000000002</v>
      </c>
      <c r="F4" s="78"/>
      <c r="G4" s="76">
        <v>7.45</v>
      </c>
      <c r="H4" s="76">
        <v>7.55</v>
      </c>
      <c r="I4" s="76">
        <v>7.5</v>
      </c>
    </row>
    <row r="5" spans="1:9" x14ac:dyDescent="0.3">
      <c r="A5" s="75" t="s">
        <v>9</v>
      </c>
      <c r="B5" s="76">
        <v>1.9</v>
      </c>
      <c r="C5" s="76">
        <v>2.1</v>
      </c>
      <c r="D5" s="77">
        <v>1.5</v>
      </c>
    </row>
    <row r="6" spans="1:9" x14ac:dyDescent="0.3">
      <c r="A6" s="79" t="s">
        <v>10</v>
      </c>
      <c r="B6" s="80">
        <v>0.7</v>
      </c>
      <c r="C6" s="80">
        <v>1</v>
      </c>
      <c r="D6" s="81">
        <v>0.4</v>
      </c>
      <c r="E6" t="s">
        <v>154</v>
      </c>
      <c r="F6" s="4" t="s">
        <v>11</v>
      </c>
      <c r="I6" s="4" t="s">
        <v>12</v>
      </c>
    </row>
    <row r="7" spans="1:9" x14ac:dyDescent="0.3">
      <c r="F7" s="72" t="s">
        <v>4</v>
      </c>
      <c r="G7" s="73" t="s">
        <v>5</v>
      </c>
      <c r="H7" s="73" t="s">
        <v>6</v>
      </c>
      <c r="I7" s="74" t="s">
        <v>7</v>
      </c>
    </row>
    <row r="8" spans="1:9" x14ac:dyDescent="0.3">
      <c r="A8" s="4" t="s">
        <v>16</v>
      </c>
      <c r="D8" s="4" t="s">
        <v>23</v>
      </c>
      <c r="F8" s="82"/>
      <c r="G8" s="76">
        <v>46</v>
      </c>
      <c r="H8" s="76">
        <v>46.5</v>
      </c>
      <c r="I8" s="76">
        <v>47.5</v>
      </c>
    </row>
    <row r="9" spans="1:9" x14ac:dyDescent="0.3">
      <c r="A9" s="72" t="s">
        <v>4</v>
      </c>
      <c r="B9" s="73" t="s">
        <v>5</v>
      </c>
      <c r="C9" s="73" t="s">
        <v>6</v>
      </c>
      <c r="D9" s="74" t="s">
        <v>7</v>
      </c>
    </row>
    <row r="10" spans="1:9" x14ac:dyDescent="0.3">
      <c r="A10" s="75" t="s">
        <v>8</v>
      </c>
      <c r="B10" s="76">
        <v>30</v>
      </c>
      <c r="C10" s="76">
        <v>29</v>
      </c>
      <c r="D10" s="77">
        <v>32</v>
      </c>
      <c r="F10" s="4" t="s">
        <v>14</v>
      </c>
      <c r="I10" s="4" t="s">
        <v>15</v>
      </c>
    </row>
    <row r="11" spans="1:9" x14ac:dyDescent="0.3">
      <c r="A11" s="75" t="s">
        <v>9</v>
      </c>
      <c r="B11" s="76">
        <v>28</v>
      </c>
      <c r="C11" s="76">
        <v>27</v>
      </c>
      <c r="D11" s="77">
        <v>29</v>
      </c>
      <c r="F11" s="72" t="s">
        <v>4</v>
      </c>
      <c r="G11" s="73" t="s">
        <v>5</v>
      </c>
      <c r="H11" s="73" t="s">
        <v>6</v>
      </c>
      <c r="I11" s="74" t="s">
        <v>7</v>
      </c>
    </row>
    <row r="12" spans="1:9" x14ac:dyDescent="0.3">
      <c r="A12" s="79" t="s">
        <v>10</v>
      </c>
      <c r="B12" s="80">
        <v>27</v>
      </c>
      <c r="C12" s="80">
        <v>25</v>
      </c>
      <c r="D12" s="81">
        <v>28</v>
      </c>
      <c r="F12" s="82"/>
      <c r="G12" s="76">
        <v>8.8000000000000007</v>
      </c>
      <c r="H12" s="76">
        <v>8.6</v>
      </c>
      <c r="I12" s="76">
        <v>8.5</v>
      </c>
    </row>
    <row r="13" spans="1:9" x14ac:dyDescent="0.3">
      <c r="A13" s="17" t="s">
        <v>19</v>
      </c>
      <c r="B13" s="18"/>
      <c r="C13" s="18"/>
      <c r="D13" s="19" t="s">
        <v>23</v>
      </c>
    </row>
    <row r="14" spans="1:9" x14ac:dyDescent="0.3">
      <c r="A14" s="72" t="s">
        <v>4</v>
      </c>
      <c r="B14" s="73" t="s">
        <v>5</v>
      </c>
      <c r="C14" s="73" t="s">
        <v>6</v>
      </c>
      <c r="D14" s="74" t="s">
        <v>7</v>
      </c>
      <c r="F14" s="4" t="s">
        <v>17</v>
      </c>
      <c r="I14" s="4" t="s">
        <v>18</v>
      </c>
    </row>
    <row r="15" spans="1:9" x14ac:dyDescent="0.3">
      <c r="A15" s="75" t="s">
        <v>8</v>
      </c>
      <c r="B15" s="76">
        <v>8.5</v>
      </c>
      <c r="C15" s="76">
        <v>8.1999999999999993</v>
      </c>
      <c r="D15" s="77">
        <v>9.3000000000000007</v>
      </c>
      <c r="F15" s="72" t="s">
        <v>4</v>
      </c>
      <c r="G15" s="73" t="s">
        <v>5</v>
      </c>
      <c r="H15" s="73" t="s">
        <v>6</v>
      </c>
      <c r="I15" s="74" t="s">
        <v>7</v>
      </c>
    </row>
    <row r="16" spans="1:9" x14ac:dyDescent="0.3">
      <c r="A16" s="75" t="s">
        <v>9</v>
      </c>
      <c r="B16" s="76">
        <v>8.1999999999999993</v>
      </c>
      <c r="C16" s="76">
        <v>7.7</v>
      </c>
      <c r="D16" s="77">
        <v>8.6</v>
      </c>
      <c r="F16" s="82"/>
      <c r="G16" s="76">
        <v>155</v>
      </c>
      <c r="H16" s="76">
        <v>145</v>
      </c>
      <c r="I16" s="76">
        <v>160</v>
      </c>
    </row>
    <row r="17" spans="1:9" x14ac:dyDescent="0.3">
      <c r="A17" s="79" t="s">
        <v>10</v>
      </c>
      <c r="B17" s="80">
        <v>7.8</v>
      </c>
      <c r="C17" s="80">
        <v>7.2</v>
      </c>
      <c r="D17" s="81">
        <v>8.1999999999999993</v>
      </c>
    </row>
    <row r="18" spans="1:9" x14ac:dyDescent="0.3">
      <c r="F18" s="4" t="s">
        <v>140</v>
      </c>
      <c r="I18" s="4" t="s">
        <v>155</v>
      </c>
    </row>
    <row r="19" spans="1:9" x14ac:dyDescent="0.3">
      <c r="A19" s="4" t="s">
        <v>20</v>
      </c>
      <c r="D19" t="s">
        <v>21</v>
      </c>
      <c r="F19" s="72" t="s">
        <v>4</v>
      </c>
      <c r="G19" s="73" t="s">
        <v>5</v>
      </c>
      <c r="H19" s="73" t="s">
        <v>6</v>
      </c>
      <c r="I19" s="74" t="s">
        <v>7</v>
      </c>
    </row>
    <row r="20" spans="1:9" x14ac:dyDescent="0.3">
      <c r="A20" s="72" t="s">
        <v>4</v>
      </c>
      <c r="B20" s="73" t="s">
        <v>5</v>
      </c>
      <c r="C20" s="73" t="s">
        <v>6</v>
      </c>
      <c r="D20" s="74" t="s">
        <v>7</v>
      </c>
      <c r="F20" s="83"/>
      <c r="G20" s="76">
        <v>33</v>
      </c>
      <c r="H20" s="76">
        <v>33.5</v>
      </c>
      <c r="I20" s="76">
        <v>34</v>
      </c>
    </row>
    <row r="21" spans="1:9" x14ac:dyDescent="0.3">
      <c r="A21" s="75" t="s">
        <v>8</v>
      </c>
      <c r="B21" s="76">
        <v>4.26</v>
      </c>
      <c r="C21" s="76">
        <v>4.18</v>
      </c>
      <c r="D21" s="77">
        <v>4.32</v>
      </c>
    </row>
    <row r="22" spans="1:9" x14ac:dyDescent="0.3">
      <c r="A22" s="75" t="s">
        <v>9</v>
      </c>
      <c r="B22" s="76">
        <v>4.13</v>
      </c>
      <c r="C22" s="76">
        <v>4.1100000000000003</v>
      </c>
      <c r="D22" s="77">
        <v>4.17</v>
      </c>
      <c r="F22" s="4" t="s">
        <v>142</v>
      </c>
      <c r="I22" s="4" t="s">
        <v>156</v>
      </c>
    </row>
    <row r="23" spans="1:9" x14ac:dyDescent="0.3">
      <c r="A23" s="79" t="s">
        <v>10</v>
      </c>
      <c r="B23" s="80">
        <v>4.0199999999999996</v>
      </c>
      <c r="C23" s="80">
        <v>3.95</v>
      </c>
      <c r="D23" s="81">
        <v>4.0599999999999996</v>
      </c>
      <c r="F23" s="72" t="s">
        <v>4</v>
      </c>
      <c r="G23" s="73" t="s">
        <v>5</v>
      </c>
      <c r="H23" s="73" t="s">
        <v>6</v>
      </c>
      <c r="I23" s="74" t="s">
        <v>7</v>
      </c>
    </row>
    <row r="24" spans="1:9" x14ac:dyDescent="0.3">
      <c r="A24" s="4" t="s">
        <v>157</v>
      </c>
      <c r="B24" s="4"/>
      <c r="C24" s="4"/>
      <c r="D24" s="4" t="s">
        <v>15</v>
      </c>
      <c r="F24" s="83"/>
      <c r="G24" s="76">
        <v>16.5</v>
      </c>
      <c r="H24" s="76">
        <v>16.8</v>
      </c>
      <c r="I24" s="76">
        <v>17.2</v>
      </c>
    </row>
    <row r="25" spans="1:9" x14ac:dyDescent="0.3">
      <c r="A25" s="72" t="s">
        <v>4</v>
      </c>
      <c r="B25" s="73" t="s">
        <v>5</v>
      </c>
      <c r="C25" s="73" t="s">
        <v>6</v>
      </c>
      <c r="D25" s="74" t="s">
        <v>7</v>
      </c>
    </row>
    <row r="26" spans="1:9" x14ac:dyDescent="0.3">
      <c r="A26" s="75" t="s">
        <v>8</v>
      </c>
      <c r="B26" s="76">
        <v>0.68</v>
      </c>
      <c r="C26" s="76">
        <v>0.64</v>
      </c>
      <c r="D26" s="77">
        <v>0.64</v>
      </c>
    </row>
    <row r="27" spans="1:9" x14ac:dyDescent="0.3">
      <c r="A27" s="75" t="s">
        <v>9</v>
      </c>
      <c r="B27" s="76">
        <v>0.63</v>
      </c>
      <c r="C27" s="76">
        <v>0.61</v>
      </c>
      <c r="D27" s="77">
        <v>0.6</v>
      </c>
    </row>
    <row r="28" spans="1:9" x14ac:dyDescent="0.3">
      <c r="A28" s="79" t="s">
        <v>10</v>
      </c>
      <c r="B28" s="80">
        <v>0.57999999999999996</v>
      </c>
      <c r="C28" s="80">
        <v>0.53</v>
      </c>
      <c r="D28" s="81">
        <v>0.53</v>
      </c>
    </row>
    <row r="30" spans="1:9" x14ac:dyDescent="0.3">
      <c r="A30" s="4" t="s">
        <v>158</v>
      </c>
      <c r="B30" s="4"/>
      <c r="C30" s="4"/>
      <c r="D30" s="4" t="s">
        <v>23</v>
      </c>
    </row>
    <row r="31" spans="1:9" x14ac:dyDescent="0.3">
      <c r="A31" s="72" t="s">
        <v>4</v>
      </c>
      <c r="B31" s="73" t="s">
        <v>5</v>
      </c>
      <c r="C31" s="73" t="s">
        <v>6</v>
      </c>
      <c r="D31" s="74" t="s">
        <v>7</v>
      </c>
      <c r="G31" s="56"/>
    </row>
    <row r="32" spans="1:9" x14ac:dyDescent="0.3">
      <c r="A32" s="75" t="s">
        <v>8</v>
      </c>
      <c r="B32" s="76">
        <v>7.1999999999999995E-2</v>
      </c>
      <c r="C32" s="76">
        <v>7.1999999999999995E-2</v>
      </c>
      <c r="D32" s="77">
        <v>7.0999999999999994E-2</v>
      </c>
      <c r="G32" s="57"/>
    </row>
    <row r="33" spans="1:9" x14ac:dyDescent="0.3">
      <c r="A33" s="75" t="s">
        <v>9</v>
      </c>
      <c r="B33" s="76">
        <v>5.8000000000000003E-2</v>
      </c>
      <c r="C33" s="76">
        <v>5.8000000000000003E-2</v>
      </c>
      <c r="D33" s="77">
        <v>5.8999999999999997E-2</v>
      </c>
      <c r="G33" s="58"/>
    </row>
    <row r="34" spans="1:9" x14ac:dyDescent="0.3">
      <c r="A34" s="79" t="s">
        <v>10</v>
      </c>
      <c r="B34" s="80">
        <v>4.7E-2</v>
      </c>
      <c r="C34" s="80">
        <v>4.9000000000000002E-2</v>
      </c>
      <c r="D34" s="81">
        <v>4.8000000000000001E-2</v>
      </c>
      <c r="G34" s="59"/>
    </row>
    <row r="37" spans="1:9" x14ac:dyDescent="0.3">
      <c r="A37" s="34" t="s">
        <v>133</v>
      </c>
    </row>
    <row r="38" spans="1:9" x14ac:dyDescent="0.3">
      <c r="A38" s="85" t="s">
        <v>190</v>
      </c>
      <c r="B38" s="86"/>
      <c r="C38" s="86"/>
      <c r="D38" s="86"/>
      <c r="E38" s="86"/>
      <c r="F38" s="86"/>
      <c r="G38" s="86"/>
      <c r="H38" s="86"/>
      <c r="I38" s="87"/>
    </row>
    <row r="39" spans="1:9" x14ac:dyDescent="0.3">
      <c r="A39" s="88"/>
      <c r="B39" s="89"/>
      <c r="C39" s="89"/>
      <c r="D39" s="89"/>
      <c r="E39" s="89"/>
      <c r="F39" s="89"/>
      <c r="G39" s="89"/>
      <c r="H39" s="89"/>
      <c r="I39" s="90"/>
    </row>
    <row r="40" spans="1:9" x14ac:dyDescent="0.3">
      <c r="A40" s="88"/>
      <c r="B40" s="89"/>
      <c r="C40" s="89"/>
      <c r="D40" s="89"/>
      <c r="E40" s="89"/>
      <c r="F40" s="89"/>
      <c r="G40" s="89"/>
      <c r="H40" s="89"/>
      <c r="I40" s="90"/>
    </row>
    <row r="41" spans="1:9" x14ac:dyDescent="0.3">
      <c r="A41" s="88"/>
      <c r="B41" s="89"/>
      <c r="C41" s="89"/>
      <c r="D41" s="89"/>
      <c r="E41" s="89"/>
      <c r="F41" s="89"/>
      <c r="G41" s="89"/>
      <c r="H41" s="89"/>
      <c r="I41" s="90"/>
    </row>
    <row r="42" spans="1:9" x14ac:dyDescent="0.3">
      <c r="A42" s="88"/>
      <c r="B42" s="89"/>
      <c r="C42" s="89"/>
      <c r="D42" s="89"/>
      <c r="E42" s="89"/>
      <c r="F42" s="89"/>
      <c r="G42" s="89"/>
      <c r="H42" s="89"/>
      <c r="I42" s="90"/>
    </row>
    <row r="43" spans="1:9" x14ac:dyDescent="0.3">
      <c r="A43" s="88"/>
      <c r="B43" s="89"/>
      <c r="C43" s="89"/>
      <c r="D43" s="89"/>
      <c r="E43" s="89"/>
      <c r="F43" s="89"/>
      <c r="G43" s="89"/>
      <c r="H43" s="89"/>
      <c r="I43" s="90"/>
    </row>
    <row r="44" spans="1:9" x14ac:dyDescent="0.3">
      <c r="A44" s="88"/>
      <c r="B44" s="89"/>
      <c r="C44" s="89"/>
      <c r="D44" s="89"/>
      <c r="E44" s="89"/>
      <c r="F44" s="89"/>
      <c r="G44" s="89"/>
      <c r="H44" s="89"/>
      <c r="I44" s="90"/>
    </row>
    <row r="45" spans="1:9" x14ac:dyDescent="0.3">
      <c r="A45" s="88"/>
      <c r="B45" s="89"/>
      <c r="C45" s="89"/>
      <c r="D45" s="89"/>
      <c r="E45" s="89"/>
      <c r="F45" s="89"/>
      <c r="G45" s="89"/>
      <c r="H45" s="89"/>
      <c r="I45" s="90"/>
    </row>
    <row r="46" spans="1:9" x14ac:dyDescent="0.3">
      <c r="A46" s="88"/>
      <c r="B46" s="89"/>
      <c r="C46" s="89"/>
      <c r="D46" s="89"/>
      <c r="E46" s="89"/>
      <c r="F46" s="89"/>
      <c r="G46" s="89"/>
      <c r="H46" s="89"/>
      <c r="I46" s="90"/>
    </row>
    <row r="47" spans="1:9" x14ac:dyDescent="0.3">
      <c r="A47" s="88"/>
      <c r="B47" s="89"/>
      <c r="C47" s="89"/>
      <c r="D47" s="89"/>
      <c r="E47" s="89"/>
      <c r="F47" s="89"/>
      <c r="G47" s="89"/>
      <c r="H47" s="89"/>
      <c r="I47" s="90"/>
    </row>
    <row r="48" spans="1:9" x14ac:dyDescent="0.3">
      <c r="A48" s="88"/>
      <c r="B48" s="89"/>
      <c r="C48" s="89"/>
      <c r="D48" s="89"/>
      <c r="E48" s="89"/>
      <c r="F48" s="89"/>
      <c r="G48" s="89"/>
      <c r="H48" s="89"/>
      <c r="I48" s="90"/>
    </row>
    <row r="49" spans="1:9" x14ac:dyDescent="0.3">
      <c r="A49" s="88"/>
      <c r="B49" s="89"/>
      <c r="C49" s="89"/>
      <c r="D49" s="89"/>
      <c r="E49" s="89"/>
      <c r="F49" s="89"/>
      <c r="G49" s="89"/>
      <c r="H49" s="89"/>
      <c r="I49" s="90"/>
    </row>
    <row r="50" spans="1:9" x14ac:dyDescent="0.3">
      <c r="A50" s="88"/>
      <c r="B50" s="89"/>
      <c r="C50" s="89"/>
      <c r="D50" s="89"/>
      <c r="E50" s="89"/>
      <c r="F50" s="89"/>
      <c r="G50" s="89"/>
      <c r="H50" s="89"/>
      <c r="I50" s="90"/>
    </row>
    <row r="51" spans="1:9" x14ac:dyDescent="0.3">
      <c r="A51" s="91"/>
      <c r="B51" s="92"/>
      <c r="C51" s="92"/>
      <c r="D51" s="92"/>
      <c r="E51" s="92"/>
      <c r="F51" s="92"/>
      <c r="G51" s="92"/>
      <c r="H51" s="92"/>
      <c r="I51" s="93"/>
    </row>
  </sheetData>
  <mergeCells count="1">
    <mergeCell ref="A38:I51"/>
  </mergeCells>
  <phoneticPr fontId="1" type="noConversion"/>
  <pageMargins left="0.7" right="0.7" top="0.75" bottom="0.75" header="0.3" footer="0.3"/>
  <tableParts count="12">
    <tablePart r:id="rId1"/>
    <tablePart r:id="rId2"/>
    <tablePart r:id="rId3"/>
    <tablePart r:id="rId4"/>
    <tablePart r:id="rId5"/>
    <tablePart r:id="rId6"/>
    <tablePart r:id="rId7"/>
    <tablePart r:id="rId8"/>
    <tablePart r:id="rId9"/>
    <tablePart r:id="rId10"/>
    <tablePart r:id="rId11"/>
    <tablePart r:id="rId1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9F41FF-71C8-4F45-A05D-555BF5486D5A}">
  <sheetPr>
    <tabColor theme="4" tint="0.79998168889431442"/>
  </sheetPr>
  <dimension ref="A1:I51"/>
  <sheetViews>
    <sheetView zoomScale="85" zoomScaleNormal="85" workbookViewId="0">
      <selection activeCell="E55" sqref="E55"/>
    </sheetView>
  </sheetViews>
  <sheetFormatPr defaultRowHeight="16.5" x14ac:dyDescent="0.3"/>
  <sheetData>
    <row r="1" spans="1:9" x14ac:dyDescent="0.3">
      <c r="A1" t="s">
        <v>187</v>
      </c>
    </row>
    <row r="2" spans="1:9" x14ac:dyDescent="0.3">
      <c r="A2" t="s">
        <v>153</v>
      </c>
      <c r="D2" t="s">
        <v>2</v>
      </c>
      <c r="F2" s="4" t="s">
        <v>3</v>
      </c>
    </row>
    <row r="3" spans="1:9" x14ac:dyDescent="0.3">
      <c r="A3" s="72" t="s">
        <v>4</v>
      </c>
      <c r="B3" s="73" t="s">
        <v>5</v>
      </c>
      <c r="C3" s="73" t="s">
        <v>6</v>
      </c>
      <c r="D3" s="74" t="s">
        <v>7</v>
      </c>
      <c r="F3" s="72" t="s">
        <v>4</v>
      </c>
      <c r="G3" s="73" t="s">
        <v>5</v>
      </c>
      <c r="H3" s="73" t="s">
        <v>6</v>
      </c>
      <c r="I3" s="74" t="s">
        <v>7</v>
      </c>
    </row>
    <row r="4" spans="1:9" x14ac:dyDescent="0.3">
      <c r="A4" s="75" t="s">
        <v>8</v>
      </c>
      <c r="B4" s="76">
        <v>2.1</v>
      </c>
      <c r="C4" s="76">
        <v>2.8</v>
      </c>
      <c r="D4" s="77">
        <v>1.7</v>
      </c>
      <c r="F4" s="78"/>
      <c r="G4" s="76">
        <v>7.56</v>
      </c>
      <c r="H4" s="76">
        <v>7.73</v>
      </c>
      <c r="I4" s="76">
        <v>7.65</v>
      </c>
    </row>
    <row r="5" spans="1:9" x14ac:dyDescent="0.3">
      <c r="A5" s="75" t="s">
        <v>9</v>
      </c>
      <c r="B5" s="76">
        <v>1.6</v>
      </c>
      <c r="C5" s="76">
        <v>1.7</v>
      </c>
      <c r="D5" s="77">
        <v>1.1000000000000001</v>
      </c>
    </row>
    <row r="6" spans="1:9" x14ac:dyDescent="0.3">
      <c r="A6" s="79" t="s">
        <v>10</v>
      </c>
      <c r="B6" s="80">
        <v>0.6</v>
      </c>
      <c r="C6" s="80">
        <v>0.8</v>
      </c>
      <c r="D6" s="81">
        <v>0.3</v>
      </c>
      <c r="E6" t="s">
        <v>154</v>
      </c>
      <c r="F6" s="4" t="s">
        <v>11</v>
      </c>
      <c r="I6" s="4" t="s">
        <v>12</v>
      </c>
    </row>
    <row r="7" spans="1:9" x14ac:dyDescent="0.3">
      <c r="F7" s="72" t="s">
        <v>4</v>
      </c>
      <c r="G7" s="73" t="s">
        <v>5</v>
      </c>
      <c r="H7" s="73" t="s">
        <v>6</v>
      </c>
      <c r="I7" s="74" t="s">
        <v>7</v>
      </c>
    </row>
    <row r="8" spans="1:9" x14ac:dyDescent="0.3">
      <c r="A8" s="4" t="s">
        <v>16</v>
      </c>
      <c r="D8" s="4" t="s">
        <v>23</v>
      </c>
      <c r="F8" s="82"/>
      <c r="G8" s="76">
        <v>47.79</v>
      </c>
      <c r="H8" s="76">
        <v>48.9</v>
      </c>
      <c r="I8" s="76">
        <v>50.12</v>
      </c>
    </row>
    <row r="9" spans="1:9" x14ac:dyDescent="0.3">
      <c r="A9" s="72" t="s">
        <v>4</v>
      </c>
      <c r="B9" s="73" t="s">
        <v>5</v>
      </c>
      <c r="C9" s="73" t="s">
        <v>6</v>
      </c>
      <c r="D9" s="74" t="s">
        <v>7</v>
      </c>
    </row>
    <row r="10" spans="1:9" x14ac:dyDescent="0.3">
      <c r="A10" s="75" t="s">
        <v>8</v>
      </c>
      <c r="B10" s="76">
        <v>37</v>
      </c>
      <c r="C10" s="76">
        <v>36</v>
      </c>
      <c r="D10" s="77">
        <v>40</v>
      </c>
      <c r="F10" s="4" t="s">
        <v>14</v>
      </c>
      <c r="I10" s="4" t="s">
        <v>15</v>
      </c>
    </row>
    <row r="11" spans="1:9" x14ac:dyDescent="0.3">
      <c r="A11" s="75" t="s">
        <v>9</v>
      </c>
      <c r="B11" s="76">
        <v>36</v>
      </c>
      <c r="C11" s="76">
        <v>35</v>
      </c>
      <c r="D11" s="77">
        <v>39</v>
      </c>
      <c r="F11" s="72" t="s">
        <v>4</v>
      </c>
      <c r="G11" s="73" t="s">
        <v>5</v>
      </c>
      <c r="H11" s="73" t="s">
        <v>6</v>
      </c>
      <c r="I11" s="74" t="s">
        <v>7</v>
      </c>
    </row>
    <row r="12" spans="1:9" x14ac:dyDescent="0.3">
      <c r="A12" s="79" t="s">
        <v>10</v>
      </c>
      <c r="B12" s="80">
        <v>35</v>
      </c>
      <c r="C12" s="80">
        <v>34</v>
      </c>
      <c r="D12" s="81">
        <v>38</v>
      </c>
      <c r="F12" s="82"/>
      <c r="G12" s="76">
        <v>9.85</v>
      </c>
      <c r="H12" s="76">
        <v>9.59</v>
      </c>
      <c r="I12" s="76">
        <v>9.33</v>
      </c>
    </row>
    <row r="13" spans="1:9" x14ac:dyDescent="0.3">
      <c r="A13" s="17" t="s">
        <v>19</v>
      </c>
      <c r="B13" s="18"/>
      <c r="C13" s="18"/>
      <c r="D13" s="19" t="s">
        <v>23</v>
      </c>
    </row>
    <row r="14" spans="1:9" x14ac:dyDescent="0.3">
      <c r="A14" s="72" t="s">
        <v>4</v>
      </c>
      <c r="B14" s="73" t="s">
        <v>5</v>
      </c>
      <c r="C14" s="73" t="s">
        <v>6</v>
      </c>
      <c r="D14" s="74" t="s">
        <v>7</v>
      </c>
      <c r="F14" s="4" t="s">
        <v>17</v>
      </c>
      <c r="I14" s="4" t="s">
        <v>18</v>
      </c>
    </row>
    <row r="15" spans="1:9" x14ac:dyDescent="0.3">
      <c r="A15" s="75" t="s">
        <v>8</v>
      </c>
      <c r="B15" s="76">
        <v>9.5</v>
      </c>
      <c r="C15" s="76">
        <v>8.6999999999999993</v>
      </c>
      <c r="D15" s="77">
        <v>10.5</v>
      </c>
      <c r="F15" s="72" t="s">
        <v>4</v>
      </c>
      <c r="G15" s="73" t="s">
        <v>5</v>
      </c>
      <c r="H15" s="73" t="s">
        <v>6</v>
      </c>
      <c r="I15" s="74" t="s">
        <v>7</v>
      </c>
    </row>
    <row r="16" spans="1:9" x14ac:dyDescent="0.3">
      <c r="A16" s="75" t="s">
        <v>9</v>
      </c>
      <c r="B16" s="76">
        <v>9</v>
      </c>
      <c r="C16" s="76">
        <v>8.1999999999999993</v>
      </c>
      <c r="D16" s="77">
        <v>10</v>
      </c>
      <c r="F16" s="82"/>
      <c r="G16" s="76">
        <v>230</v>
      </c>
      <c r="H16" s="76">
        <v>200</v>
      </c>
      <c r="I16" s="76">
        <v>280</v>
      </c>
    </row>
    <row r="17" spans="1:9" x14ac:dyDescent="0.3">
      <c r="A17" s="79" t="s">
        <v>10</v>
      </c>
      <c r="B17" s="80">
        <v>8.3000000000000007</v>
      </c>
      <c r="C17" s="80">
        <v>7.5</v>
      </c>
      <c r="D17" s="81">
        <v>9.3000000000000007</v>
      </c>
    </row>
    <row r="18" spans="1:9" x14ac:dyDescent="0.3">
      <c r="F18" s="4" t="s">
        <v>140</v>
      </c>
      <c r="I18" s="4" t="s">
        <v>155</v>
      </c>
    </row>
    <row r="19" spans="1:9" x14ac:dyDescent="0.3">
      <c r="A19" s="4" t="s">
        <v>20</v>
      </c>
      <c r="D19" t="s">
        <v>21</v>
      </c>
      <c r="F19" s="72" t="s">
        <v>4</v>
      </c>
      <c r="G19" s="73" t="s">
        <v>5</v>
      </c>
      <c r="H19" s="73" t="s">
        <v>6</v>
      </c>
      <c r="I19" s="74" t="s">
        <v>7</v>
      </c>
    </row>
    <row r="20" spans="1:9" x14ac:dyDescent="0.3">
      <c r="A20" s="72" t="s">
        <v>4</v>
      </c>
      <c r="B20" s="73" t="s">
        <v>5</v>
      </c>
      <c r="C20" s="73" t="s">
        <v>6</v>
      </c>
      <c r="D20" s="74" t="s">
        <v>7</v>
      </c>
      <c r="F20" s="83"/>
      <c r="G20" s="76">
        <v>33.5</v>
      </c>
      <c r="H20" s="76">
        <v>34.200000000000003</v>
      </c>
      <c r="I20" s="76">
        <v>35.1</v>
      </c>
    </row>
    <row r="21" spans="1:9" x14ac:dyDescent="0.3">
      <c r="A21" s="75" t="s">
        <v>8</v>
      </c>
      <c r="B21" s="76">
        <v>4.1500000000000004</v>
      </c>
      <c r="C21" s="76">
        <v>4.0999999999999996</v>
      </c>
      <c r="D21" s="77">
        <v>4.2</v>
      </c>
    </row>
    <row r="22" spans="1:9" x14ac:dyDescent="0.3">
      <c r="A22" s="75" t="s">
        <v>9</v>
      </c>
      <c r="B22" s="76">
        <v>3.97</v>
      </c>
      <c r="C22" s="76">
        <v>3.91</v>
      </c>
      <c r="D22" s="77">
        <v>4.05</v>
      </c>
      <c r="F22" s="4" t="s">
        <v>142</v>
      </c>
      <c r="I22" s="4" t="s">
        <v>156</v>
      </c>
    </row>
    <row r="23" spans="1:9" x14ac:dyDescent="0.3">
      <c r="A23" s="79" t="s">
        <v>10</v>
      </c>
      <c r="B23" s="80">
        <v>3.87</v>
      </c>
      <c r="C23" s="80">
        <v>3.81</v>
      </c>
      <c r="D23" s="81">
        <v>3.94</v>
      </c>
      <c r="F23" s="72" t="s">
        <v>4</v>
      </c>
      <c r="G23" s="73" t="s">
        <v>5</v>
      </c>
      <c r="H23" s="73" t="s">
        <v>6</v>
      </c>
      <c r="I23" s="74" t="s">
        <v>7</v>
      </c>
    </row>
    <row r="24" spans="1:9" x14ac:dyDescent="0.3">
      <c r="A24" s="4" t="s">
        <v>157</v>
      </c>
      <c r="B24" s="4"/>
      <c r="C24" s="4"/>
      <c r="D24" s="4" t="s">
        <v>15</v>
      </c>
      <c r="F24" s="83"/>
      <c r="G24" s="76">
        <v>12.8</v>
      </c>
      <c r="H24" s="76">
        <v>12.5</v>
      </c>
      <c r="I24" s="76">
        <v>11.7</v>
      </c>
    </row>
    <row r="25" spans="1:9" x14ac:dyDescent="0.3">
      <c r="A25" s="72" t="s">
        <v>4</v>
      </c>
      <c r="B25" s="73" t="s">
        <v>5</v>
      </c>
      <c r="C25" s="73" t="s">
        <v>6</v>
      </c>
      <c r="D25" s="74" t="s">
        <v>7</v>
      </c>
    </row>
    <row r="26" spans="1:9" x14ac:dyDescent="0.3">
      <c r="A26" s="75" t="s">
        <v>8</v>
      </c>
      <c r="B26" s="76">
        <v>0.8</v>
      </c>
      <c r="C26" s="76">
        <v>0.78</v>
      </c>
      <c r="D26" s="77">
        <v>0.76</v>
      </c>
    </row>
    <row r="27" spans="1:9" x14ac:dyDescent="0.3">
      <c r="A27" s="75" t="s">
        <v>9</v>
      </c>
      <c r="B27" s="76">
        <v>0.72</v>
      </c>
      <c r="C27" s="76">
        <v>0.7</v>
      </c>
      <c r="D27" s="77">
        <v>0.7</v>
      </c>
    </row>
    <row r="28" spans="1:9" x14ac:dyDescent="0.3">
      <c r="A28" s="79" t="s">
        <v>10</v>
      </c>
      <c r="B28" s="80">
        <v>0.62</v>
      </c>
      <c r="C28" s="80">
        <v>0.6</v>
      </c>
      <c r="D28" s="81">
        <v>0.6</v>
      </c>
    </row>
    <row r="30" spans="1:9" x14ac:dyDescent="0.3">
      <c r="A30" s="4" t="s">
        <v>158</v>
      </c>
      <c r="B30" s="4"/>
      <c r="C30" s="4"/>
      <c r="D30" s="4" t="s">
        <v>23</v>
      </c>
    </row>
    <row r="31" spans="1:9" x14ac:dyDescent="0.3">
      <c r="A31" s="72" t="s">
        <v>4</v>
      </c>
      <c r="B31" s="73" t="s">
        <v>5</v>
      </c>
      <c r="C31" s="73" t="s">
        <v>6</v>
      </c>
      <c r="D31" s="74" t="s">
        <v>7</v>
      </c>
      <c r="G31" s="56"/>
    </row>
    <row r="32" spans="1:9" x14ac:dyDescent="0.3">
      <c r="A32" s="75" t="s">
        <v>8</v>
      </c>
      <c r="B32" s="76">
        <v>8.2000000000000003E-2</v>
      </c>
      <c r="C32" s="76">
        <v>0.8</v>
      </c>
      <c r="D32" s="77">
        <v>0.08</v>
      </c>
      <c r="G32" s="57"/>
    </row>
    <row r="33" spans="1:9" x14ac:dyDescent="0.3">
      <c r="A33" s="75" t="s">
        <v>9</v>
      </c>
      <c r="B33" s="76">
        <v>5.8999999999999997E-2</v>
      </c>
      <c r="C33" s="76">
        <v>5.8000000000000003E-2</v>
      </c>
      <c r="D33" s="77">
        <v>0.06</v>
      </c>
      <c r="G33" s="58"/>
    </row>
    <row r="34" spans="1:9" x14ac:dyDescent="0.3">
      <c r="A34" s="79" t="s">
        <v>10</v>
      </c>
      <c r="B34" s="80">
        <v>4.7E-2</v>
      </c>
      <c r="C34" s="80">
        <v>4.5999999999999999E-2</v>
      </c>
      <c r="D34" s="81">
        <v>0.05</v>
      </c>
      <c r="G34" s="59"/>
    </row>
    <row r="37" spans="1:9" x14ac:dyDescent="0.3">
      <c r="A37" s="34" t="s">
        <v>133</v>
      </c>
    </row>
    <row r="38" spans="1:9" x14ac:dyDescent="0.3">
      <c r="A38" s="85" t="s">
        <v>189</v>
      </c>
      <c r="B38" s="86"/>
      <c r="C38" s="86"/>
      <c r="D38" s="86"/>
      <c r="E38" s="86"/>
      <c r="F38" s="86"/>
      <c r="G38" s="86"/>
      <c r="H38" s="86"/>
      <c r="I38" s="87"/>
    </row>
    <row r="39" spans="1:9" x14ac:dyDescent="0.3">
      <c r="A39" s="88"/>
      <c r="B39" s="89"/>
      <c r="C39" s="89"/>
      <c r="D39" s="89"/>
      <c r="E39" s="89"/>
      <c r="F39" s="89"/>
      <c r="G39" s="89"/>
      <c r="H39" s="89"/>
      <c r="I39" s="90"/>
    </row>
    <row r="40" spans="1:9" x14ac:dyDescent="0.3">
      <c r="A40" s="88"/>
      <c r="B40" s="89"/>
      <c r="C40" s="89"/>
      <c r="D40" s="89"/>
      <c r="E40" s="89"/>
      <c r="F40" s="89"/>
      <c r="G40" s="89"/>
      <c r="H40" s="89"/>
      <c r="I40" s="90"/>
    </row>
    <row r="41" spans="1:9" x14ac:dyDescent="0.3">
      <c r="A41" s="88"/>
      <c r="B41" s="89"/>
      <c r="C41" s="89"/>
      <c r="D41" s="89"/>
      <c r="E41" s="89"/>
      <c r="F41" s="89"/>
      <c r="G41" s="89"/>
      <c r="H41" s="89"/>
      <c r="I41" s="90"/>
    </row>
    <row r="42" spans="1:9" x14ac:dyDescent="0.3">
      <c r="A42" s="88"/>
      <c r="B42" s="89"/>
      <c r="C42" s="89"/>
      <c r="D42" s="89"/>
      <c r="E42" s="89"/>
      <c r="F42" s="89"/>
      <c r="G42" s="89"/>
      <c r="H42" s="89"/>
      <c r="I42" s="90"/>
    </row>
    <row r="43" spans="1:9" x14ac:dyDescent="0.3">
      <c r="A43" s="88"/>
      <c r="B43" s="89"/>
      <c r="C43" s="89"/>
      <c r="D43" s="89"/>
      <c r="E43" s="89"/>
      <c r="F43" s="89"/>
      <c r="G43" s="89"/>
      <c r="H43" s="89"/>
      <c r="I43" s="90"/>
    </row>
    <row r="44" spans="1:9" x14ac:dyDescent="0.3">
      <c r="A44" s="88"/>
      <c r="B44" s="89"/>
      <c r="C44" s="89"/>
      <c r="D44" s="89"/>
      <c r="E44" s="89"/>
      <c r="F44" s="89"/>
      <c r="G44" s="89"/>
      <c r="H44" s="89"/>
      <c r="I44" s="90"/>
    </row>
    <row r="45" spans="1:9" x14ac:dyDescent="0.3">
      <c r="A45" s="88"/>
      <c r="B45" s="89"/>
      <c r="C45" s="89"/>
      <c r="D45" s="89"/>
      <c r="E45" s="89"/>
      <c r="F45" s="89"/>
      <c r="G45" s="89"/>
      <c r="H45" s="89"/>
      <c r="I45" s="90"/>
    </row>
    <row r="46" spans="1:9" x14ac:dyDescent="0.3">
      <c r="A46" s="88"/>
      <c r="B46" s="89"/>
      <c r="C46" s="89"/>
      <c r="D46" s="89"/>
      <c r="E46" s="89"/>
      <c r="F46" s="89"/>
      <c r="G46" s="89"/>
      <c r="H46" s="89"/>
      <c r="I46" s="90"/>
    </row>
    <row r="47" spans="1:9" x14ac:dyDescent="0.3">
      <c r="A47" s="88"/>
      <c r="B47" s="89"/>
      <c r="C47" s="89"/>
      <c r="D47" s="89"/>
      <c r="E47" s="89"/>
      <c r="F47" s="89"/>
      <c r="G47" s="89"/>
      <c r="H47" s="89"/>
      <c r="I47" s="90"/>
    </row>
    <row r="48" spans="1:9" x14ac:dyDescent="0.3">
      <c r="A48" s="88"/>
      <c r="B48" s="89"/>
      <c r="C48" s="89"/>
      <c r="D48" s="89"/>
      <c r="E48" s="89"/>
      <c r="F48" s="89"/>
      <c r="G48" s="89"/>
      <c r="H48" s="89"/>
      <c r="I48" s="90"/>
    </row>
    <row r="49" spans="1:9" x14ac:dyDescent="0.3">
      <c r="A49" s="88"/>
      <c r="B49" s="89"/>
      <c r="C49" s="89"/>
      <c r="D49" s="89"/>
      <c r="E49" s="89"/>
      <c r="F49" s="89"/>
      <c r="G49" s="89"/>
      <c r="H49" s="89"/>
      <c r="I49" s="90"/>
    </row>
    <row r="50" spans="1:9" x14ac:dyDescent="0.3">
      <c r="A50" s="88"/>
      <c r="B50" s="89"/>
      <c r="C50" s="89"/>
      <c r="D50" s="89"/>
      <c r="E50" s="89"/>
      <c r="F50" s="89"/>
      <c r="G50" s="89"/>
      <c r="H50" s="89"/>
      <c r="I50" s="90"/>
    </row>
    <row r="51" spans="1:9" x14ac:dyDescent="0.3">
      <c r="A51" s="91"/>
      <c r="B51" s="92"/>
      <c r="C51" s="92"/>
      <c r="D51" s="92"/>
      <c r="E51" s="92"/>
      <c r="F51" s="92"/>
      <c r="G51" s="92"/>
      <c r="H51" s="92"/>
      <c r="I51" s="93"/>
    </row>
  </sheetData>
  <mergeCells count="1">
    <mergeCell ref="A38:I51"/>
  </mergeCells>
  <phoneticPr fontId="1" type="noConversion"/>
  <pageMargins left="0.7" right="0.7" top="0.75" bottom="0.75" header="0.3" footer="0.3"/>
  <tableParts count="12">
    <tablePart r:id="rId1"/>
    <tablePart r:id="rId2"/>
    <tablePart r:id="rId3"/>
    <tablePart r:id="rId4"/>
    <tablePart r:id="rId5"/>
    <tablePart r:id="rId6"/>
    <tablePart r:id="rId7"/>
    <tablePart r:id="rId8"/>
    <tablePart r:id="rId9"/>
    <tablePart r:id="rId10"/>
    <tablePart r:id="rId11"/>
    <tablePart r:id="rId1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81C2BD-FF74-47BA-88D5-285E6F65A001}">
  <sheetPr>
    <tabColor theme="4" tint="0.79998168889431442"/>
  </sheetPr>
  <dimension ref="A1:L51"/>
  <sheetViews>
    <sheetView workbookViewId="0">
      <selection activeCell="O44" sqref="O44"/>
    </sheetView>
  </sheetViews>
  <sheetFormatPr defaultRowHeight="16.5" x14ac:dyDescent="0.3"/>
  <sheetData>
    <row r="1" spans="1:12" x14ac:dyDescent="0.3">
      <c r="A1" t="s">
        <v>182</v>
      </c>
    </row>
    <row r="2" spans="1:12" x14ac:dyDescent="0.3">
      <c r="A2" t="s">
        <v>153</v>
      </c>
      <c r="D2" t="s">
        <v>2</v>
      </c>
      <c r="F2" s="4" t="s">
        <v>3</v>
      </c>
    </row>
    <row r="3" spans="1:12" x14ac:dyDescent="0.3">
      <c r="A3" s="72" t="s">
        <v>4</v>
      </c>
      <c r="B3" s="73" t="s">
        <v>5</v>
      </c>
      <c r="C3" s="73" t="s">
        <v>6</v>
      </c>
      <c r="D3" s="74" t="s">
        <v>7</v>
      </c>
      <c r="F3" s="72" t="s">
        <v>4</v>
      </c>
      <c r="G3" s="73" t="s">
        <v>5</v>
      </c>
      <c r="H3" s="73" t="s">
        <v>6</v>
      </c>
      <c r="I3" s="74" t="s">
        <v>7</v>
      </c>
    </row>
    <row r="4" spans="1:12" x14ac:dyDescent="0.3">
      <c r="A4" s="75" t="s">
        <v>8</v>
      </c>
      <c r="B4" s="76">
        <v>1.89</v>
      </c>
      <c r="C4" s="76">
        <v>2.52</v>
      </c>
      <c r="D4" s="77">
        <v>1.53</v>
      </c>
      <c r="F4" s="78"/>
      <c r="G4" s="76">
        <v>8.11</v>
      </c>
      <c r="H4" s="76">
        <v>8.31</v>
      </c>
      <c r="I4" s="76">
        <v>7.86</v>
      </c>
    </row>
    <row r="5" spans="1:12" x14ac:dyDescent="0.3">
      <c r="A5" s="75" t="s">
        <v>9</v>
      </c>
      <c r="B5" s="76">
        <v>1.45</v>
      </c>
      <c r="C5" s="76">
        <v>1.5</v>
      </c>
      <c r="D5" s="77">
        <v>0.98</v>
      </c>
    </row>
    <row r="6" spans="1:12" x14ac:dyDescent="0.3">
      <c r="A6" s="79" t="s">
        <v>10</v>
      </c>
      <c r="B6" s="80">
        <v>0.61</v>
      </c>
      <c r="C6" s="80">
        <v>0.76</v>
      </c>
      <c r="D6" s="81">
        <v>0.21</v>
      </c>
      <c r="E6" t="s">
        <v>154</v>
      </c>
      <c r="F6" s="4" t="s">
        <v>11</v>
      </c>
      <c r="I6" s="4" t="s">
        <v>12</v>
      </c>
    </row>
    <row r="7" spans="1:12" x14ac:dyDescent="0.3">
      <c r="F7" s="72" t="s">
        <v>4</v>
      </c>
      <c r="G7" s="73" t="s">
        <v>5</v>
      </c>
      <c r="H7" s="73" t="s">
        <v>6</v>
      </c>
      <c r="I7" s="74" t="s">
        <v>7</v>
      </c>
    </row>
    <row r="8" spans="1:12" x14ac:dyDescent="0.3">
      <c r="A8" s="4" t="s">
        <v>16</v>
      </c>
      <c r="D8" s="4" t="s">
        <v>23</v>
      </c>
      <c r="F8" s="82"/>
      <c r="G8" s="76">
        <v>52.05</v>
      </c>
      <c r="H8" s="76">
        <v>51.82</v>
      </c>
      <c r="I8" s="76">
        <v>51.32</v>
      </c>
    </row>
    <row r="9" spans="1:12" x14ac:dyDescent="0.3">
      <c r="A9" s="72" t="s">
        <v>4</v>
      </c>
      <c r="B9" s="73" t="s">
        <v>5</v>
      </c>
      <c r="C9" s="73" t="s">
        <v>6</v>
      </c>
      <c r="D9" s="74" t="s">
        <v>7</v>
      </c>
    </row>
    <row r="10" spans="1:12" x14ac:dyDescent="0.3">
      <c r="A10" s="75" t="s">
        <v>8</v>
      </c>
      <c r="B10" s="76">
        <v>35.4</v>
      </c>
      <c r="C10" s="76">
        <v>33.799999999999997</v>
      </c>
      <c r="D10" s="77">
        <v>38.5</v>
      </c>
      <c r="F10" s="4" t="s">
        <v>14</v>
      </c>
      <c r="I10" s="4" t="s">
        <v>15</v>
      </c>
    </row>
    <row r="11" spans="1:12" x14ac:dyDescent="0.3">
      <c r="A11" s="75" t="s">
        <v>9</v>
      </c>
      <c r="B11" s="76">
        <v>34.6</v>
      </c>
      <c r="C11" s="76">
        <v>33</v>
      </c>
      <c r="D11" s="77">
        <v>37.6</v>
      </c>
      <c r="F11" s="72" t="s">
        <v>4</v>
      </c>
      <c r="G11" s="73" t="s">
        <v>5</v>
      </c>
      <c r="H11" s="73" t="s">
        <v>6</v>
      </c>
      <c r="I11" s="74" t="s">
        <v>7</v>
      </c>
    </row>
    <row r="12" spans="1:12" x14ac:dyDescent="0.3">
      <c r="A12" s="79" t="s">
        <v>10</v>
      </c>
      <c r="B12" s="80">
        <v>33.4</v>
      </c>
      <c r="C12" s="80">
        <v>31.8</v>
      </c>
      <c r="D12" s="81">
        <v>36.4</v>
      </c>
      <c r="F12" s="82"/>
      <c r="G12" s="76">
        <v>10.1</v>
      </c>
      <c r="H12" s="76">
        <v>10.5</v>
      </c>
      <c r="I12" s="76">
        <v>9.6</v>
      </c>
    </row>
    <row r="13" spans="1:12" x14ac:dyDescent="0.3">
      <c r="A13" s="17" t="s">
        <v>19</v>
      </c>
      <c r="B13" s="18"/>
      <c r="C13" s="18"/>
      <c r="D13" s="19" t="s">
        <v>23</v>
      </c>
    </row>
    <row r="14" spans="1:12" x14ac:dyDescent="0.3">
      <c r="A14" s="72" t="s">
        <v>4</v>
      </c>
      <c r="B14" s="73" t="s">
        <v>5</v>
      </c>
      <c r="C14" s="73" t="s">
        <v>6</v>
      </c>
      <c r="D14" s="74" t="s">
        <v>7</v>
      </c>
      <c r="F14" s="4" t="s">
        <v>17</v>
      </c>
      <c r="I14" s="4" t="s">
        <v>18</v>
      </c>
    </row>
    <row r="15" spans="1:12" x14ac:dyDescent="0.3">
      <c r="A15" s="75" t="s">
        <v>8</v>
      </c>
      <c r="B15" s="76">
        <v>8.9</v>
      </c>
      <c r="C15" s="76">
        <v>8.1</v>
      </c>
      <c r="D15" s="77">
        <v>9.6999999999999993</v>
      </c>
      <c r="F15" s="72" t="s">
        <v>4</v>
      </c>
      <c r="G15" s="73" t="s">
        <v>5</v>
      </c>
      <c r="H15" s="73" t="s">
        <v>6</v>
      </c>
      <c r="I15" s="74" t="s">
        <v>7</v>
      </c>
      <c r="L15" t="s">
        <v>183</v>
      </c>
    </row>
    <row r="16" spans="1:12" x14ac:dyDescent="0.3">
      <c r="A16" s="75" t="s">
        <v>9</v>
      </c>
      <c r="B16" s="76">
        <v>8.5</v>
      </c>
      <c r="C16" s="76">
        <v>7.7</v>
      </c>
      <c r="D16" s="77">
        <v>9.3000000000000007</v>
      </c>
      <c r="F16" s="82"/>
      <c r="G16" s="76">
        <v>195</v>
      </c>
      <c r="H16" s="76">
        <v>205</v>
      </c>
      <c r="I16" s="76">
        <v>195</v>
      </c>
    </row>
    <row r="17" spans="1:9" x14ac:dyDescent="0.3">
      <c r="A17" s="79" t="s">
        <v>10</v>
      </c>
      <c r="B17" s="80">
        <v>7.9</v>
      </c>
      <c r="C17" s="80">
        <v>7.1</v>
      </c>
      <c r="D17" s="81">
        <v>8.6999999999999993</v>
      </c>
    </row>
    <row r="18" spans="1:9" x14ac:dyDescent="0.3">
      <c r="F18" s="4" t="s">
        <v>140</v>
      </c>
      <c r="I18" s="4" t="s">
        <v>155</v>
      </c>
    </row>
    <row r="19" spans="1:9" x14ac:dyDescent="0.3">
      <c r="A19" s="4" t="s">
        <v>20</v>
      </c>
      <c r="D19" t="s">
        <v>21</v>
      </c>
      <c r="F19" s="72" t="s">
        <v>4</v>
      </c>
      <c r="G19" s="73" t="s">
        <v>5</v>
      </c>
      <c r="H19" s="73" t="s">
        <v>6</v>
      </c>
      <c r="I19" s="74" t="s">
        <v>7</v>
      </c>
    </row>
    <row r="20" spans="1:9" x14ac:dyDescent="0.3">
      <c r="A20" s="72" t="s">
        <v>4</v>
      </c>
      <c r="B20" s="73" t="s">
        <v>5</v>
      </c>
      <c r="C20" s="73" t="s">
        <v>6</v>
      </c>
      <c r="D20" s="74" t="s">
        <v>7</v>
      </c>
      <c r="F20" s="83"/>
      <c r="G20" s="76">
        <v>34.25</v>
      </c>
      <c r="H20" s="76">
        <v>34.08</v>
      </c>
      <c r="I20" s="76">
        <v>33.71</v>
      </c>
    </row>
    <row r="21" spans="1:9" x14ac:dyDescent="0.3">
      <c r="A21" s="75" t="s">
        <v>8</v>
      </c>
      <c r="B21" s="76">
        <v>4.12</v>
      </c>
      <c r="C21" s="76">
        <v>4.05</v>
      </c>
      <c r="D21" s="77">
        <v>4.18</v>
      </c>
    </row>
    <row r="22" spans="1:9" x14ac:dyDescent="0.3">
      <c r="A22" s="75" t="s">
        <v>9</v>
      </c>
      <c r="B22" s="76">
        <v>3.94</v>
      </c>
      <c r="C22" s="76">
        <v>3.88</v>
      </c>
      <c r="D22" s="77">
        <v>4.0199999999999996</v>
      </c>
      <c r="F22" s="4" t="s">
        <v>142</v>
      </c>
      <c r="I22" s="4" t="s">
        <v>156</v>
      </c>
    </row>
    <row r="23" spans="1:9" x14ac:dyDescent="0.3">
      <c r="A23" s="79" t="s">
        <v>10</v>
      </c>
      <c r="B23" s="80">
        <v>3.85</v>
      </c>
      <c r="C23" s="80">
        <v>3.79</v>
      </c>
      <c r="D23" s="81">
        <v>3.92</v>
      </c>
      <c r="F23" s="72" t="s">
        <v>4</v>
      </c>
      <c r="G23" s="73" t="s">
        <v>5</v>
      </c>
      <c r="H23" s="73" t="s">
        <v>6</v>
      </c>
      <c r="I23" s="74" t="s">
        <v>7</v>
      </c>
    </row>
    <row r="24" spans="1:9" x14ac:dyDescent="0.3">
      <c r="A24" s="4" t="s">
        <v>157</v>
      </c>
      <c r="B24" s="4"/>
      <c r="C24" s="4"/>
      <c r="D24" s="4" t="s">
        <v>15</v>
      </c>
      <c r="F24" s="83"/>
      <c r="G24" s="76">
        <v>8.1999999999999993</v>
      </c>
      <c r="H24" s="76">
        <v>7.8</v>
      </c>
      <c r="I24" s="76">
        <v>8.9</v>
      </c>
    </row>
    <row r="25" spans="1:9" x14ac:dyDescent="0.3">
      <c r="A25" s="72" t="s">
        <v>4</v>
      </c>
      <c r="B25" s="73" t="s">
        <v>5</v>
      </c>
      <c r="C25" s="73" t="s">
        <v>6</v>
      </c>
      <c r="D25" s="74" t="s">
        <v>7</v>
      </c>
    </row>
    <row r="26" spans="1:9" x14ac:dyDescent="0.3">
      <c r="A26" s="75" t="s">
        <v>8</v>
      </c>
      <c r="B26" s="76">
        <v>0.93</v>
      </c>
      <c r="C26" s="76">
        <v>0.92</v>
      </c>
      <c r="D26" s="77">
        <v>0.9</v>
      </c>
    </row>
    <row r="27" spans="1:9" x14ac:dyDescent="0.3">
      <c r="A27" s="75" t="s">
        <v>9</v>
      </c>
      <c r="B27" s="76">
        <v>0.84</v>
      </c>
      <c r="C27" s="76">
        <v>0.82</v>
      </c>
      <c r="D27" s="77">
        <v>0.82</v>
      </c>
    </row>
    <row r="28" spans="1:9" x14ac:dyDescent="0.3">
      <c r="A28" s="79" t="s">
        <v>10</v>
      </c>
      <c r="B28" s="80">
        <v>0.72</v>
      </c>
      <c r="C28" s="80">
        <v>0.7</v>
      </c>
      <c r="D28" s="81">
        <v>0.7</v>
      </c>
    </row>
    <row r="30" spans="1:9" x14ac:dyDescent="0.3">
      <c r="A30" s="4" t="s">
        <v>158</v>
      </c>
      <c r="B30" s="4"/>
      <c r="C30" s="4"/>
      <c r="D30" s="4" t="s">
        <v>23</v>
      </c>
    </row>
    <row r="31" spans="1:9" x14ac:dyDescent="0.3">
      <c r="A31" s="72" t="s">
        <v>4</v>
      </c>
      <c r="B31" s="73" t="s">
        <v>5</v>
      </c>
      <c r="C31" s="73" t="s">
        <v>6</v>
      </c>
      <c r="D31" s="74" t="s">
        <v>7</v>
      </c>
      <c r="G31" s="56"/>
    </row>
    <row r="32" spans="1:9" x14ac:dyDescent="0.3">
      <c r="A32" s="75" t="s">
        <v>8</v>
      </c>
      <c r="B32" s="76">
        <v>8.6999999999999994E-2</v>
      </c>
      <c r="C32" s="76">
        <v>8.5000000000000006E-2</v>
      </c>
      <c r="D32" s="77">
        <v>8.5000000000000006E-2</v>
      </c>
      <c r="G32" s="57"/>
    </row>
    <row r="33" spans="1:9" x14ac:dyDescent="0.3">
      <c r="A33" s="75" t="s">
        <v>9</v>
      </c>
      <c r="B33" s="76">
        <v>6.4000000000000001E-2</v>
      </c>
      <c r="C33" s="76">
        <v>6.3E-2</v>
      </c>
      <c r="D33" s="77">
        <v>6.4000000000000001E-2</v>
      </c>
      <c r="G33" s="58"/>
    </row>
    <row r="34" spans="1:9" x14ac:dyDescent="0.3">
      <c r="A34" s="79" t="s">
        <v>10</v>
      </c>
      <c r="B34" s="80">
        <v>0.05</v>
      </c>
      <c r="C34" s="80">
        <v>5.0999999999999997E-2</v>
      </c>
      <c r="D34" s="81">
        <v>5.2999999999999999E-2</v>
      </c>
      <c r="G34" s="59"/>
    </row>
    <row r="37" spans="1:9" x14ac:dyDescent="0.3">
      <c r="A37" s="34" t="s">
        <v>133</v>
      </c>
    </row>
    <row r="38" spans="1:9" x14ac:dyDescent="0.3">
      <c r="A38" s="85" t="s">
        <v>186</v>
      </c>
      <c r="B38" s="86"/>
      <c r="C38" s="86"/>
      <c r="D38" s="86"/>
      <c r="E38" s="86"/>
      <c r="F38" s="86"/>
      <c r="G38" s="86"/>
      <c r="H38" s="86"/>
      <c r="I38" s="87"/>
    </row>
    <row r="39" spans="1:9" x14ac:dyDescent="0.3">
      <c r="A39" s="88"/>
      <c r="B39" s="89"/>
      <c r="C39" s="89"/>
      <c r="D39" s="89"/>
      <c r="E39" s="89"/>
      <c r="F39" s="89"/>
      <c r="G39" s="89"/>
      <c r="H39" s="89"/>
      <c r="I39" s="90"/>
    </row>
    <row r="40" spans="1:9" x14ac:dyDescent="0.3">
      <c r="A40" s="88"/>
      <c r="B40" s="89"/>
      <c r="C40" s="89"/>
      <c r="D40" s="89"/>
      <c r="E40" s="89"/>
      <c r="F40" s="89"/>
      <c r="G40" s="89"/>
      <c r="H40" s="89"/>
      <c r="I40" s="90"/>
    </row>
    <row r="41" spans="1:9" x14ac:dyDescent="0.3">
      <c r="A41" s="88"/>
      <c r="B41" s="89"/>
      <c r="C41" s="89"/>
      <c r="D41" s="89"/>
      <c r="E41" s="89"/>
      <c r="F41" s="89"/>
      <c r="G41" s="89"/>
      <c r="H41" s="89"/>
      <c r="I41" s="90"/>
    </row>
    <row r="42" spans="1:9" x14ac:dyDescent="0.3">
      <c r="A42" s="88"/>
      <c r="B42" s="89"/>
      <c r="C42" s="89"/>
      <c r="D42" s="89"/>
      <c r="E42" s="89"/>
      <c r="F42" s="89"/>
      <c r="G42" s="89"/>
      <c r="H42" s="89"/>
      <c r="I42" s="90"/>
    </row>
    <row r="43" spans="1:9" x14ac:dyDescent="0.3">
      <c r="A43" s="88"/>
      <c r="B43" s="89"/>
      <c r="C43" s="89"/>
      <c r="D43" s="89"/>
      <c r="E43" s="89"/>
      <c r="F43" s="89"/>
      <c r="G43" s="89"/>
      <c r="H43" s="89"/>
      <c r="I43" s="90"/>
    </row>
    <row r="44" spans="1:9" x14ac:dyDescent="0.3">
      <c r="A44" s="88"/>
      <c r="B44" s="89"/>
      <c r="C44" s="89"/>
      <c r="D44" s="89"/>
      <c r="E44" s="89"/>
      <c r="F44" s="89"/>
      <c r="G44" s="89"/>
      <c r="H44" s="89"/>
      <c r="I44" s="90"/>
    </row>
    <row r="45" spans="1:9" x14ac:dyDescent="0.3">
      <c r="A45" s="88"/>
      <c r="B45" s="89"/>
      <c r="C45" s="89"/>
      <c r="D45" s="89"/>
      <c r="E45" s="89"/>
      <c r="F45" s="89"/>
      <c r="G45" s="89"/>
      <c r="H45" s="89"/>
      <c r="I45" s="90"/>
    </row>
    <row r="46" spans="1:9" x14ac:dyDescent="0.3">
      <c r="A46" s="88"/>
      <c r="B46" s="89"/>
      <c r="C46" s="89"/>
      <c r="D46" s="89"/>
      <c r="E46" s="89"/>
      <c r="F46" s="89"/>
      <c r="G46" s="89"/>
      <c r="H46" s="89"/>
      <c r="I46" s="90"/>
    </row>
    <row r="47" spans="1:9" x14ac:dyDescent="0.3">
      <c r="A47" s="88"/>
      <c r="B47" s="89"/>
      <c r="C47" s="89"/>
      <c r="D47" s="89"/>
      <c r="E47" s="89"/>
      <c r="F47" s="89"/>
      <c r="G47" s="89"/>
      <c r="H47" s="89"/>
      <c r="I47" s="90"/>
    </row>
    <row r="48" spans="1:9" x14ac:dyDescent="0.3">
      <c r="A48" s="88"/>
      <c r="B48" s="89"/>
      <c r="C48" s="89"/>
      <c r="D48" s="89"/>
      <c r="E48" s="89"/>
      <c r="F48" s="89"/>
      <c r="G48" s="89"/>
      <c r="H48" s="89"/>
      <c r="I48" s="90"/>
    </row>
    <row r="49" spans="1:9" x14ac:dyDescent="0.3">
      <c r="A49" s="88"/>
      <c r="B49" s="89"/>
      <c r="C49" s="89"/>
      <c r="D49" s="89"/>
      <c r="E49" s="89"/>
      <c r="F49" s="89"/>
      <c r="G49" s="89"/>
      <c r="H49" s="89"/>
      <c r="I49" s="90"/>
    </row>
    <row r="50" spans="1:9" x14ac:dyDescent="0.3">
      <c r="A50" s="88"/>
      <c r="B50" s="89"/>
      <c r="C50" s="89"/>
      <c r="D50" s="89"/>
      <c r="E50" s="89"/>
      <c r="F50" s="89"/>
      <c r="G50" s="89"/>
      <c r="H50" s="89"/>
      <c r="I50" s="90"/>
    </row>
    <row r="51" spans="1:9" x14ac:dyDescent="0.3">
      <c r="A51" s="91"/>
      <c r="B51" s="92"/>
      <c r="C51" s="92"/>
      <c r="D51" s="92"/>
      <c r="E51" s="92"/>
      <c r="F51" s="92"/>
      <c r="G51" s="92"/>
      <c r="H51" s="92"/>
      <c r="I51" s="93"/>
    </row>
  </sheetData>
  <mergeCells count="1">
    <mergeCell ref="A38:I51"/>
  </mergeCells>
  <phoneticPr fontId="1" type="noConversion"/>
  <pageMargins left="0.7" right="0.7" top="0.75" bottom="0.75" header="0.3" footer="0.3"/>
  <tableParts count="12">
    <tablePart r:id="rId1"/>
    <tablePart r:id="rId2"/>
    <tablePart r:id="rId3"/>
    <tablePart r:id="rId4"/>
    <tablePart r:id="rId5"/>
    <tablePart r:id="rId6"/>
    <tablePart r:id="rId7"/>
    <tablePart r:id="rId8"/>
    <tablePart r:id="rId9"/>
    <tablePart r:id="rId10"/>
    <tablePart r:id="rId11"/>
    <tablePart r:id="rId1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FFB6F-293F-4D4A-B213-B124733E0224}">
  <sheetPr>
    <tabColor theme="4" tint="0.79998168889431442"/>
  </sheetPr>
  <dimension ref="A2:I51"/>
  <sheetViews>
    <sheetView workbookViewId="0">
      <selection activeCell="T48" sqref="T48"/>
    </sheetView>
  </sheetViews>
  <sheetFormatPr defaultRowHeight="16.5" x14ac:dyDescent="0.3"/>
  <sheetData>
    <row r="2" spans="1:9" x14ac:dyDescent="0.3">
      <c r="A2" t="s">
        <v>153</v>
      </c>
      <c r="D2" t="s">
        <v>2</v>
      </c>
      <c r="F2" s="4" t="s">
        <v>3</v>
      </c>
    </row>
    <row r="3" spans="1:9" x14ac:dyDescent="0.3">
      <c r="A3" s="72" t="s">
        <v>4</v>
      </c>
      <c r="B3" s="73" t="s">
        <v>5</v>
      </c>
      <c r="C3" s="73" t="s">
        <v>6</v>
      </c>
      <c r="D3" s="74" t="s">
        <v>7</v>
      </c>
      <c r="F3" s="72" t="s">
        <v>4</v>
      </c>
      <c r="G3" s="73" t="s">
        <v>5</v>
      </c>
      <c r="H3" s="73" t="s">
        <v>6</v>
      </c>
      <c r="I3" s="74" t="s">
        <v>7</v>
      </c>
    </row>
    <row r="4" spans="1:9" x14ac:dyDescent="0.3">
      <c r="A4" s="75" t="s">
        <v>8</v>
      </c>
      <c r="B4" s="76">
        <v>1.8</v>
      </c>
      <c r="C4" s="76">
        <v>1.5</v>
      </c>
      <c r="D4" s="77">
        <v>1.1000000000000001</v>
      </c>
      <c r="F4" s="78"/>
      <c r="G4" s="76">
        <v>8.23</v>
      </c>
      <c r="H4" s="76">
        <v>8.27</v>
      </c>
      <c r="I4" s="76">
        <v>8.26</v>
      </c>
    </row>
    <row r="5" spans="1:9" x14ac:dyDescent="0.3">
      <c r="A5" s="75" t="s">
        <v>9</v>
      </c>
      <c r="B5" s="76">
        <v>1.6</v>
      </c>
      <c r="C5" s="76">
        <v>1.3</v>
      </c>
      <c r="D5" s="77">
        <v>1</v>
      </c>
    </row>
    <row r="6" spans="1:9" x14ac:dyDescent="0.3">
      <c r="A6" s="79" t="s">
        <v>10</v>
      </c>
      <c r="B6" s="80">
        <v>1.4</v>
      </c>
      <c r="C6" s="80">
        <v>1.2</v>
      </c>
      <c r="D6" s="81">
        <v>0.9</v>
      </c>
      <c r="E6" t="s">
        <v>154</v>
      </c>
      <c r="F6" s="4" t="s">
        <v>11</v>
      </c>
      <c r="I6" s="4" t="s">
        <v>12</v>
      </c>
    </row>
    <row r="7" spans="1:9" x14ac:dyDescent="0.3">
      <c r="F7" s="72" t="s">
        <v>4</v>
      </c>
      <c r="G7" s="73" t="s">
        <v>5</v>
      </c>
      <c r="H7" s="73" t="s">
        <v>6</v>
      </c>
      <c r="I7" s="74" t="s">
        <v>7</v>
      </c>
    </row>
    <row r="8" spans="1:9" x14ac:dyDescent="0.3">
      <c r="A8" s="4" t="s">
        <v>16</v>
      </c>
      <c r="D8" s="4" t="s">
        <v>23</v>
      </c>
      <c r="F8" s="82"/>
      <c r="G8" s="76">
        <v>50.8</v>
      </c>
      <c r="H8" s="76">
        <v>51.51</v>
      </c>
      <c r="I8" s="76">
        <v>52.59</v>
      </c>
    </row>
    <row r="9" spans="1:9" x14ac:dyDescent="0.3">
      <c r="A9" s="72" t="s">
        <v>4</v>
      </c>
      <c r="B9" s="73" t="s">
        <v>5</v>
      </c>
      <c r="C9" s="73" t="s">
        <v>6</v>
      </c>
      <c r="D9" s="74" t="s">
        <v>7</v>
      </c>
    </row>
    <row r="10" spans="1:9" x14ac:dyDescent="0.3">
      <c r="A10" s="75" t="s">
        <v>8</v>
      </c>
      <c r="B10" s="76">
        <v>14</v>
      </c>
      <c r="C10" s="76">
        <v>15</v>
      </c>
      <c r="D10" s="77">
        <v>15</v>
      </c>
      <c r="F10" s="4" t="s">
        <v>14</v>
      </c>
      <c r="I10" s="4" t="s">
        <v>15</v>
      </c>
    </row>
    <row r="11" spans="1:9" x14ac:dyDescent="0.3">
      <c r="A11" s="75" t="s">
        <v>9</v>
      </c>
      <c r="B11" s="76">
        <v>12</v>
      </c>
      <c r="C11" s="76">
        <v>12</v>
      </c>
      <c r="D11" s="77">
        <v>13</v>
      </c>
      <c r="F11" s="72" t="s">
        <v>4</v>
      </c>
      <c r="G11" s="73" t="s">
        <v>5</v>
      </c>
      <c r="H11" s="73" t="s">
        <v>6</v>
      </c>
      <c r="I11" s="74" t="s">
        <v>7</v>
      </c>
    </row>
    <row r="12" spans="1:9" x14ac:dyDescent="0.3">
      <c r="A12" s="79" t="s">
        <v>10</v>
      </c>
      <c r="B12" s="80">
        <v>9.1999999999999993</v>
      </c>
      <c r="C12" s="80">
        <v>9</v>
      </c>
      <c r="D12" s="81">
        <v>10</v>
      </c>
      <c r="F12" s="82"/>
      <c r="G12" s="76">
        <v>11.19</v>
      </c>
      <c r="H12" s="76">
        <v>10.81</v>
      </c>
      <c r="I12" s="76">
        <v>11.01</v>
      </c>
    </row>
    <row r="13" spans="1:9" x14ac:dyDescent="0.3">
      <c r="A13" s="17" t="s">
        <v>19</v>
      </c>
      <c r="B13" s="18"/>
      <c r="C13" s="18"/>
      <c r="D13" s="19" t="s">
        <v>23</v>
      </c>
    </row>
    <row r="14" spans="1:9" x14ac:dyDescent="0.3">
      <c r="A14" s="72" t="s">
        <v>4</v>
      </c>
      <c r="B14" s="73" t="s">
        <v>5</v>
      </c>
      <c r="C14" s="73" t="s">
        <v>6</v>
      </c>
      <c r="D14" s="74" t="s">
        <v>7</v>
      </c>
      <c r="F14" s="4" t="s">
        <v>17</v>
      </c>
      <c r="I14" s="4" t="s">
        <v>18</v>
      </c>
    </row>
    <row r="15" spans="1:9" x14ac:dyDescent="0.3">
      <c r="A15" s="75" t="s">
        <v>8</v>
      </c>
      <c r="B15" s="76">
        <v>4.2</v>
      </c>
      <c r="C15" s="76">
        <v>4.4000000000000004</v>
      </c>
      <c r="D15" s="77">
        <v>5</v>
      </c>
      <c r="F15" s="72" t="s">
        <v>4</v>
      </c>
      <c r="G15" s="73" t="s">
        <v>5</v>
      </c>
      <c r="H15" s="73" t="s">
        <v>6</v>
      </c>
      <c r="I15" s="74" t="s">
        <v>7</v>
      </c>
    </row>
    <row r="16" spans="1:9" x14ac:dyDescent="0.3">
      <c r="A16" s="75" t="s">
        <v>9</v>
      </c>
      <c r="B16" s="76">
        <v>2.9</v>
      </c>
      <c r="C16" s="76">
        <v>3</v>
      </c>
      <c r="D16" s="77">
        <v>3.1</v>
      </c>
      <c r="F16" s="82"/>
      <c r="G16" s="76">
        <v>295</v>
      </c>
      <c r="H16" s="76">
        <v>312</v>
      </c>
      <c r="I16" s="76">
        <v>305</v>
      </c>
    </row>
    <row r="17" spans="1:9" x14ac:dyDescent="0.3">
      <c r="A17" s="79" t="s">
        <v>10</v>
      </c>
      <c r="B17" s="80">
        <v>2.6</v>
      </c>
      <c r="C17" s="80">
        <v>2.7</v>
      </c>
      <c r="D17" s="81">
        <v>2.9</v>
      </c>
    </row>
    <row r="18" spans="1:9" x14ac:dyDescent="0.3">
      <c r="F18" s="4" t="s">
        <v>140</v>
      </c>
      <c r="I18" s="4" t="s">
        <v>155</v>
      </c>
    </row>
    <row r="19" spans="1:9" x14ac:dyDescent="0.3">
      <c r="A19" s="4" t="s">
        <v>20</v>
      </c>
      <c r="D19" t="s">
        <v>21</v>
      </c>
      <c r="F19" s="72" t="s">
        <v>4</v>
      </c>
      <c r="G19" s="73" t="s">
        <v>5</v>
      </c>
      <c r="H19" s="73" t="s">
        <v>6</v>
      </c>
      <c r="I19" s="74" t="s">
        <v>7</v>
      </c>
    </row>
    <row r="20" spans="1:9" x14ac:dyDescent="0.3">
      <c r="A20" s="72" t="s">
        <v>4</v>
      </c>
      <c r="B20" s="73" t="s">
        <v>5</v>
      </c>
      <c r="C20" s="73" t="s">
        <v>6</v>
      </c>
      <c r="D20" s="74" t="s">
        <v>7</v>
      </c>
      <c r="F20" s="83"/>
      <c r="G20" s="76">
        <v>43.3</v>
      </c>
      <c r="H20" s="76">
        <v>44.1</v>
      </c>
      <c r="I20" s="76">
        <v>45.3</v>
      </c>
    </row>
    <row r="21" spans="1:9" x14ac:dyDescent="0.3">
      <c r="A21" s="75" t="s">
        <v>8</v>
      </c>
      <c r="B21" s="76">
        <v>4.01</v>
      </c>
      <c r="C21" s="76">
        <v>3.83</v>
      </c>
      <c r="D21" s="77">
        <v>4.05</v>
      </c>
    </row>
    <row r="22" spans="1:9" x14ac:dyDescent="0.3">
      <c r="A22" s="75" t="s">
        <v>9</v>
      </c>
      <c r="B22" s="76">
        <v>3.68</v>
      </c>
      <c r="C22" s="76">
        <v>3.46</v>
      </c>
      <c r="D22" s="77">
        <v>3.94</v>
      </c>
      <c r="F22" s="4" t="s">
        <v>142</v>
      </c>
      <c r="I22" s="4" t="s">
        <v>156</v>
      </c>
    </row>
    <row r="23" spans="1:9" x14ac:dyDescent="0.3">
      <c r="A23" s="79" t="s">
        <v>10</v>
      </c>
      <c r="B23" s="80">
        <v>3.64</v>
      </c>
      <c r="C23" s="80">
        <v>3.36</v>
      </c>
      <c r="D23" s="81">
        <v>4.8</v>
      </c>
      <c r="F23" s="72" t="s">
        <v>4</v>
      </c>
      <c r="G23" s="73" t="s">
        <v>5</v>
      </c>
      <c r="H23" s="73" t="s">
        <v>6</v>
      </c>
      <c r="I23" s="74" t="s">
        <v>7</v>
      </c>
    </row>
    <row r="24" spans="1:9" x14ac:dyDescent="0.3">
      <c r="A24" s="4" t="s">
        <v>157</v>
      </c>
      <c r="B24" s="4"/>
      <c r="C24" s="4"/>
      <c r="D24" s="4" t="s">
        <v>15</v>
      </c>
      <c r="F24" s="83"/>
      <c r="G24" s="76">
        <v>2.9</v>
      </c>
      <c r="H24" s="76">
        <v>3.2</v>
      </c>
      <c r="I24" s="76">
        <v>3</v>
      </c>
    </row>
    <row r="25" spans="1:9" x14ac:dyDescent="0.3">
      <c r="A25" s="72" t="s">
        <v>4</v>
      </c>
      <c r="B25" s="73" t="s">
        <v>5</v>
      </c>
      <c r="C25" s="73" t="s">
        <v>6</v>
      </c>
      <c r="D25" s="74" t="s">
        <v>7</v>
      </c>
    </row>
    <row r="26" spans="1:9" x14ac:dyDescent="0.3">
      <c r="A26" s="75" t="s">
        <v>8</v>
      </c>
      <c r="B26" s="76" t="s">
        <v>181</v>
      </c>
      <c r="C26" s="76">
        <v>0.34</v>
      </c>
      <c r="D26" s="77">
        <v>0.26</v>
      </c>
    </row>
    <row r="27" spans="1:9" x14ac:dyDescent="0.3">
      <c r="A27" s="75" t="s">
        <v>9</v>
      </c>
      <c r="B27" s="76">
        <v>0.46</v>
      </c>
      <c r="C27" s="76">
        <v>0.36</v>
      </c>
      <c r="D27" s="77">
        <v>0.28000000000000003</v>
      </c>
    </row>
    <row r="28" spans="1:9" x14ac:dyDescent="0.3">
      <c r="A28" s="79" t="s">
        <v>10</v>
      </c>
      <c r="B28" s="80">
        <v>0.5</v>
      </c>
      <c r="C28" s="80">
        <v>0.38</v>
      </c>
      <c r="D28" s="81">
        <v>0.3</v>
      </c>
    </row>
    <row r="30" spans="1:9" x14ac:dyDescent="0.3">
      <c r="A30" s="4" t="s">
        <v>158</v>
      </c>
      <c r="B30" s="4"/>
      <c r="C30" s="4"/>
      <c r="D30" s="4" t="s">
        <v>23</v>
      </c>
    </row>
    <row r="31" spans="1:9" x14ac:dyDescent="0.3">
      <c r="A31" s="72" t="s">
        <v>4</v>
      </c>
      <c r="B31" s="73" t="s">
        <v>5</v>
      </c>
      <c r="C31" s="73" t="s">
        <v>6</v>
      </c>
      <c r="D31" s="74" t="s">
        <v>7</v>
      </c>
      <c r="G31" s="56"/>
    </row>
    <row r="32" spans="1:9" x14ac:dyDescent="0.3">
      <c r="A32" s="75" t="s">
        <v>8</v>
      </c>
      <c r="B32" s="76">
        <v>2.5999999999999999E-2</v>
      </c>
      <c r="C32" s="76">
        <v>0.2</v>
      </c>
      <c r="D32" s="77">
        <v>1.4999999999999999E-2</v>
      </c>
      <c r="G32" s="57"/>
    </row>
    <row r="33" spans="1:9" x14ac:dyDescent="0.3">
      <c r="A33" s="75" t="s">
        <v>9</v>
      </c>
      <c r="B33" s="76">
        <v>2.8000000000000001E-2</v>
      </c>
      <c r="C33" s="76">
        <v>0.22</v>
      </c>
      <c r="D33" s="77">
        <v>1.6E-2</v>
      </c>
      <c r="G33" s="58"/>
    </row>
    <row r="34" spans="1:9" x14ac:dyDescent="0.3">
      <c r="A34" s="79" t="s">
        <v>10</v>
      </c>
      <c r="B34" s="80">
        <v>3.1E-2</v>
      </c>
      <c r="C34" s="80">
        <v>0.24</v>
      </c>
      <c r="D34" s="81">
        <v>1.7000000000000001E-2</v>
      </c>
      <c r="G34" s="59"/>
    </row>
    <row r="37" spans="1:9" x14ac:dyDescent="0.3">
      <c r="A37" s="34" t="s">
        <v>133</v>
      </c>
    </row>
    <row r="38" spans="1:9" x14ac:dyDescent="0.3">
      <c r="A38" s="85" t="s">
        <v>185</v>
      </c>
      <c r="B38" s="86"/>
      <c r="C38" s="86"/>
      <c r="D38" s="86"/>
      <c r="E38" s="86"/>
      <c r="F38" s="86"/>
      <c r="G38" s="86"/>
      <c r="H38" s="86"/>
      <c r="I38" s="87"/>
    </row>
    <row r="39" spans="1:9" x14ac:dyDescent="0.3">
      <c r="A39" s="88"/>
      <c r="B39" s="89"/>
      <c r="C39" s="89"/>
      <c r="D39" s="89"/>
      <c r="E39" s="89"/>
      <c r="F39" s="89"/>
      <c r="G39" s="89"/>
      <c r="H39" s="89"/>
      <c r="I39" s="90"/>
    </row>
    <row r="40" spans="1:9" x14ac:dyDescent="0.3">
      <c r="A40" s="88"/>
      <c r="B40" s="89"/>
      <c r="C40" s="89"/>
      <c r="D40" s="89"/>
      <c r="E40" s="89"/>
      <c r="F40" s="89"/>
      <c r="G40" s="89"/>
      <c r="H40" s="89"/>
      <c r="I40" s="90"/>
    </row>
    <row r="41" spans="1:9" x14ac:dyDescent="0.3">
      <c r="A41" s="88"/>
      <c r="B41" s="89"/>
      <c r="C41" s="89"/>
      <c r="D41" s="89"/>
      <c r="E41" s="89"/>
      <c r="F41" s="89"/>
      <c r="G41" s="89"/>
      <c r="H41" s="89"/>
      <c r="I41" s="90"/>
    </row>
    <row r="42" spans="1:9" x14ac:dyDescent="0.3">
      <c r="A42" s="88"/>
      <c r="B42" s="89"/>
      <c r="C42" s="89"/>
      <c r="D42" s="89"/>
      <c r="E42" s="89"/>
      <c r="F42" s="89"/>
      <c r="G42" s="89"/>
      <c r="H42" s="89"/>
      <c r="I42" s="90"/>
    </row>
    <row r="43" spans="1:9" x14ac:dyDescent="0.3">
      <c r="A43" s="88"/>
      <c r="B43" s="89"/>
      <c r="C43" s="89"/>
      <c r="D43" s="89"/>
      <c r="E43" s="89"/>
      <c r="F43" s="89"/>
      <c r="G43" s="89"/>
      <c r="H43" s="89"/>
      <c r="I43" s="90"/>
    </row>
    <row r="44" spans="1:9" x14ac:dyDescent="0.3">
      <c r="A44" s="88"/>
      <c r="B44" s="89"/>
      <c r="C44" s="89"/>
      <c r="D44" s="89"/>
      <c r="E44" s="89"/>
      <c r="F44" s="89"/>
      <c r="G44" s="89"/>
      <c r="H44" s="89"/>
      <c r="I44" s="90"/>
    </row>
    <row r="45" spans="1:9" x14ac:dyDescent="0.3">
      <c r="A45" s="88"/>
      <c r="B45" s="89"/>
      <c r="C45" s="89"/>
      <c r="D45" s="89"/>
      <c r="E45" s="89"/>
      <c r="F45" s="89"/>
      <c r="G45" s="89"/>
      <c r="H45" s="89"/>
      <c r="I45" s="90"/>
    </row>
    <row r="46" spans="1:9" x14ac:dyDescent="0.3">
      <c r="A46" s="88"/>
      <c r="B46" s="89"/>
      <c r="C46" s="89"/>
      <c r="D46" s="89"/>
      <c r="E46" s="89"/>
      <c r="F46" s="89"/>
      <c r="G46" s="89"/>
      <c r="H46" s="89"/>
      <c r="I46" s="90"/>
    </row>
    <row r="47" spans="1:9" x14ac:dyDescent="0.3">
      <c r="A47" s="88"/>
      <c r="B47" s="89"/>
      <c r="C47" s="89"/>
      <c r="D47" s="89"/>
      <c r="E47" s="89"/>
      <c r="F47" s="89"/>
      <c r="G47" s="89"/>
      <c r="H47" s="89"/>
      <c r="I47" s="90"/>
    </row>
    <row r="48" spans="1:9" x14ac:dyDescent="0.3">
      <c r="A48" s="88"/>
      <c r="B48" s="89"/>
      <c r="C48" s="89"/>
      <c r="D48" s="89"/>
      <c r="E48" s="89"/>
      <c r="F48" s="89"/>
      <c r="G48" s="89"/>
      <c r="H48" s="89"/>
      <c r="I48" s="90"/>
    </row>
    <row r="49" spans="1:9" x14ac:dyDescent="0.3">
      <c r="A49" s="88"/>
      <c r="B49" s="89"/>
      <c r="C49" s="89"/>
      <c r="D49" s="89"/>
      <c r="E49" s="89"/>
      <c r="F49" s="89"/>
      <c r="G49" s="89"/>
      <c r="H49" s="89"/>
      <c r="I49" s="90"/>
    </row>
    <row r="50" spans="1:9" x14ac:dyDescent="0.3">
      <c r="A50" s="88"/>
      <c r="B50" s="89"/>
      <c r="C50" s="89"/>
      <c r="D50" s="89"/>
      <c r="E50" s="89"/>
      <c r="F50" s="89"/>
      <c r="G50" s="89"/>
      <c r="H50" s="89"/>
      <c r="I50" s="90"/>
    </row>
    <row r="51" spans="1:9" x14ac:dyDescent="0.3">
      <c r="A51" s="91"/>
      <c r="B51" s="92"/>
      <c r="C51" s="92"/>
      <c r="D51" s="92"/>
      <c r="E51" s="92"/>
      <c r="F51" s="92"/>
      <c r="G51" s="92"/>
      <c r="H51" s="92"/>
      <c r="I51" s="93"/>
    </row>
  </sheetData>
  <mergeCells count="1">
    <mergeCell ref="A38:I51"/>
  </mergeCells>
  <phoneticPr fontId="1" type="noConversion"/>
  <pageMargins left="0.7" right="0.7" top="0.75" bottom="0.75" header="0.3" footer="0.3"/>
  <tableParts count="12">
    <tablePart r:id="rId1"/>
    <tablePart r:id="rId2"/>
    <tablePart r:id="rId3"/>
    <tablePart r:id="rId4"/>
    <tablePart r:id="rId5"/>
    <tablePart r:id="rId6"/>
    <tablePart r:id="rId7"/>
    <tablePart r:id="rId8"/>
    <tablePart r:id="rId9"/>
    <tablePart r:id="rId10"/>
    <tablePart r:id="rId11"/>
    <tablePart r:id="rId1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E770FC-CAF9-4524-8F4D-C4B01B98BF0B}">
  <sheetPr>
    <tabColor theme="5" tint="0.79998168889431442"/>
  </sheetPr>
  <dimension ref="A1:I51"/>
  <sheetViews>
    <sheetView topLeftCell="A7" workbookViewId="0">
      <selection activeCell="N53" sqref="N53"/>
    </sheetView>
  </sheetViews>
  <sheetFormatPr defaultRowHeight="16.5" x14ac:dyDescent="0.3"/>
  <sheetData>
    <row r="1" spans="1:9" x14ac:dyDescent="0.3">
      <c r="A1" t="s">
        <v>178</v>
      </c>
      <c r="E1" t="s">
        <v>151</v>
      </c>
    </row>
    <row r="2" spans="1:9" x14ac:dyDescent="0.3">
      <c r="A2" t="s">
        <v>153</v>
      </c>
      <c r="D2" t="s">
        <v>2</v>
      </c>
      <c r="F2" s="4" t="s">
        <v>3</v>
      </c>
    </row>
    <row r="3" spans="1:9" x14ac:dyDescent="0.3">
      <c r="A3" s="5" t="s">
        <v>4</v>
      </c>
      <c r="B3" s="1" t="s">
        <v>5</v>
      </c>
      <c r="C3" s="15" t="s">
        <v>6</v>
      </c>
      <c r="D3" s="16" t="s">
        <v>7</v>
      </c>
      <c r="F3" s="5" t="s">
        <v>4</v>
      </c>
      <c r="G3" s="8" t="s">
        <v>5</v>
      </c>
      <c r="H3" s="8" t="s">
        <v>6</v>
      </c>
      <c r="I3" s="9" t="s">
        <v>7</v>
      </c>
    </row>
    <row r="4" spans="1:9" x14ac:dyDescent="0.3">
      <c r="A4" s="10" t="s">
        <v>8</v>
      </c>
      <c r="B4" s="7">
        <v>1.07</v>
      </c>
      <c r="C4" s="7">
        <v>2.1800000000000002</v>
      </c>
      <c r="D4" s="12">
        <v>0.83</v>
      </c>
      <c r="F4" s="6"/>
      <c r="G4" s="7">
        <v>8.51</v>
      </c>
      <c r="H4" s="7">
        <v>8.39</v>
      </c>
      <c r="I4" s="7">
        <v>8.39</v>
      </c>
    </row>
    <row r="5" spans="1:9" x14ac:dyDescent="0.3">
      <c r="A5" s="10" t="s">
        <v>9</v>
      </c>
      <c r="B5" s="7">
        <v>0.87</v>
      </c>
      <c r="C5" s="7">
        <v>1.02</v>
      </c>
      <c r="D5" s="12">
        <v>0.75</v>
      </c>
    </row>
    <row r="6" spans="1:9" x14ac:dyDescent="0.3">
      <c r="A6" s="11" t="s">
        <v>10</v>
      </c>
      <c r="B6" s="13">
        <v>0.76</v>
      </c>
      <c r="C6" s="13">
        <v>0.84</v>
      </c>
      <c r="D6" s="14">
        <v>0.54</v>
      </c>
      <c r="E6" t="s">
        <v>154</v>
      </c>
      <c r="F6" s="4" t="s">
        <v>11</v>
      </c>
      <c r="I6" s="4" t="s">
        <v>12</v>
      </c>
    </row>
    <row r="7" spans="1:9" x14ac:dyDescent="0.3">
      <c r="F7" s="5" t="s">
        <v>4</v>
      </c>
      <c r="G7" s="1" t="s">
        <v>5</v>
      </c>
      <c r="H7" s="1" t="s">
        <v>6</v>
      </c>
      <c r="I7" s="2" t="s">
        <v>7</v>
      </c>
    </row>
    <row r="8" spans="1:9" x14ac:dyDescent="0.3">
      <c r="A8" s="4" t="s">
        <v>16</v>
      </c>
      <c r="D8" s="4" t="s">
        <v>23</v>
      </c>
      <c r="F8" s="3"/>
      <c r="G8" s="7">
        <v>47.32</v>
      </c>
      <c r="H8" s="7">
        <v>47.24</v>
      </c>
      <c r="I8" s="7">
        <v>47.85</v>
      </c>
    </row>
    <row r="9" spans="1:9" x14ac:dyDescent="0.3">
      <c r="A9" s="52" t="s">
        <v>4</v>
      </c>
      <c r="B9" s="53" t="s">
        <v>5</v>
      </c>
      <c r="C9" s="53" t="s">
        <v>6</v>
      </c>
      <c r="D9" s="54" t="s">
        <v>7</v>
      </c>
    </row>
    <row r="10" spans="1:9" x14ac:dyDescent="0.3">
      <c r="A10" s="10" t="s">
        <v>8</v>
      </c>
      <c r="B10" s="7">
        <v>33</v>
      </c>
      <c r="C10" s="7">
        <v>33</v>
      </c>
      <c r="D10" s="12">
        <v>33</v>
      </c>
      <c r="F10" s="4" t="s">
        <v>14</v>
      </c>
      <c r="I10" s="4" t="s">
        <v>15</v>
      </c>
    </row>
    <row r="11" spans="1:9" x14ac:dyDescent="0.3">
      <c r="A11" s="10" t="s">
        <v>9</v>
      </c>
      <c r="B11" s="7">
        <v>30</v>
      </c>
      <c r="C11" s="7">
        <v>37</v>
      </c>
      <c r="D11" s="12">
        <v>40</v>
      </c>
      <c r="F11" s="5" t="s">
        <v>4</v>
      </c>
      <c r="G11" s="1" t="s">
        <v>5</v>
      </c>
      <c r="H11" s="1" t="s">
        <v>6</v>
      </c>
      <c r="I11" s="2" t="s">
        <v>7</v>
      </c>
    </row>
    <row r="12" spans="1:9" x14ac:dyDescent="0.3">
      <c r="A12" s="11" t="s">
        <v>10</v>
      </c>
      <c r="B12" s="13">
        <v>33</v>
      </c>
      <c r="C12" s="13">
        <v>37</v>
      </c>
      <c r="D12" s="14">
        <v>33</v>
      </c>
      <c r="F12" s="3"/>
      <c r="G12" s="7">
        <v>11.18</v>
      </c>
      <c r="H12" s="7">
        <v>11.16</v>
      </c>
      <c r="I12" s="7">
        <v>10.8</v>
      </c>
    </row>
    <row r="13" spans="1:9" x14ac:dyDescent="0.3">
      <c r="A13" s="17" t="s">
        <v>19</v>
      </c>
      <c r="B13" s="18"/>
      <c r="C13" s="18"/>
      <c r="D13" s="19" t="s">
        <v>23</v>
      </c>
    </row>
    <row r="14" spans="1:9" x14ac:dyDescent="0.3">
      <c r="A14" s="5" t="s">
        <v>4</v>
      </c>
      <c r="B14" s="1" t="s">
        <v>5</v>
      </c>
      <c r="C14" s="15" t="s">
        <v>6</v>
      </c>
      <c r="D14" s="16" t="s">
        <v>7</v>
      </c>
      <c r="F14" s="4" t="s">
        <v>17</v>
      </c>
      <c r="I14" s="4" t="s">
        <v>18</v>
      </c>
    </row>
    <row r="15" spans="1:9" x14ac:dyDescent="0.3">
      <c r="A15" s="10" t="s">
        <v>8</v>
      </c>
      <c r="B15" s="7">
        <v>11</v>
      </c>
      <c r="C15" s="7">
        <v>10</v>
      </c>
      <c r="D15" s="12">
        <v>13</v>
      </c>
      <c r="F15" s="5" t="s">
        <v>4</v>
      </c>
      <c r="G15" s="1" t="s">
        <v>5</v>
      </c>
      <c r="H15" s="1" t="s">
        <v>6</v>
      </c>
      <c r="I15" s="2" t="s">
        <v>7</v>
      </c>
    </row>
    <row r="16" spans="1:9" x14ac:dyDescent="0.3">
      <c r="A16" s="10" t="s">
        <v>9</v>
      </c>
      <c r="B16" s="7">
        <v>11</v>
      </c>
      <c r="C16" s="7">
        <v>11</v>
      </c>
      <c r="D16" s="12">
        <v>12</v>
      </c>
      <c r="F16" s="3"/>
      <c r="G16" s="7">
        <v>152</v>
      </c>
      <c r="H16" s="7">
        <v>158</v>
      </c>
      <c r="I16" s="7">
        <v>155</v>
      </c>
    </row>
    <row r="17" spans="1:9" x14ac:dyDescent="0.3">
      <c r="A17" s="11" t="s">
        <v>10</v>
      </c>
      <c r="B17" s="13">
        <v>10</v>
      </c>
      <c r="C17" s="13">
        <v>11</v>
      </c>
      <c r="D17" s="14">
        <v>12</v>
      </c>
    </row>
    <row r="18" spans="1:9" x14ac:dyDescent="0.3">
      <c r="F18" s="4" t="s">
        <v>140</v>
      </c>
      <c r="I18" s="4" t="s">
        <v>155</v>
      </c>
    </row>
    <row r="19" spans="1:9" x14ac:dyDescent="0.3">
      <c r="A19" s="4" t="s">
        <v>20</v>
      </c>
      <c r="D19" t="s">
        <v>21</v>
      </c>
      <c r="F19" s="5" t="s">
        <v>4</v>
      </c>
      <c r="G19" s="1" t="s">
        <v>5</v>
      </c>
      <c r="H19" s="1" t="s">
        <v>6</v>
      </c>
      <c r="I19" s="2" t="s">
        <v>7</v>
      </c>
    </row>
    <row r="20" spans="1:9" x14ac:dyDescent="0.3">
      <c r="A20" s="20" t="s">
        <v>4</v>
      </c>
      <c r="B20" s="21" t="s">
        <v>5</v>
      </c>
      <c r="C20" s="22" t="s">
        <v>6</v>
      </c>
      <c r="D20" s="22" t="s">
        <v>7</v>
      </c>
      <c r="F20" s="50"/>
      <c r="G20" s="7">
        <v>39.03</v>
      </c>
      <c r="H20" s="7">
        <v>38.96</v>
      </c>
      <c r="I20" s="7">
        <v>39.53</v>
      </c>
    </row>
    <row r="21" spans="1:9" x14ac:dyDescent="0.3">
      <c r="A21" s="23" t="s">
        <v>8</v>
      </c>
      <c r="B21" s="7">
        <v>2.95</v>
      </c>
      <c r="C21" s="7">
        <v>3.48</v>
      </c>
      <c r="D21" s="7">
        <v>4.49</v>
      </c>
    </row>
    <row r="22" spans="1:9" x14ac:dyDescent="0.3">
      <c r="A22" s="23" t="s">
        <v>9</v>
      </c>
      <c r="B22" s="7">
        <v>4.6100000000000003</v>
      </c>
      <c r="C22" s="7">
        <v>5.79</v>
      </c>
      <c r="D22" s="7">
        <v>6.09</v>
      </c>
      <c r="F22" s="4" t="s">
        <v>142</v>
      </c>
      <c r="I22" s="4" t="s">
        <v>156</v>
      </c>
    </row>
    <row r="23" spans="1:9" x14ac:dyDescent="0.3">
      <c r="A23" s="24" t="s">
        <v>10</v>
      </c>
      <c r="B23" s="7">
        <v>4.3899999999999997</v>
      </c>
      <c r="C23" s="7">
        <v>4.38</v>
      </c>
      <c r="D23" s="7">
        <v>3.88</v>
      </c>
      <c r="F23" s="5" t="s">
        <v>4</v>
      </c>
      <c r="G23" s="1" t="s">
        <v>5</v>
      </c>
      <c r="H23" s="1" t="s">
        <v>6</v>
      </c>
      <c r="I23" s="2" t="s">
        <v>7</v>
      </c>
    </row>
    <row r="24" spans="1:9" x14ac:dyDescent="0.3">
      <c r="A24" s="4" t="s">
        <v>157</v>
      </c>
      <c r="B24" s="4"/>
      <c r="C24" s="4"/>
      <c r="D24" s="4" t="s">
        <v>15</v>
      </c>
      <c r="F24" s="50"/>
      <c r="G24" s="7">
        <v>8</v>
      </c>
      <c r="H24" s="7">
        <v>8.3000000000000007</v>
      </c>
      <c r="I24" s="7">
        <v>8.8000000000000007</v>
      </c>
    </row>
    <row r="25" spans="1:9" x14ac:dyDescent="0.3">
      <c r="A25" s="52" t="s">
        <v>4</v>
      </c>
      <c r="B25" s="53" t="s">
        <v>26</v>
      </c>
      <c r="C25" s="53" t="s">
        <v>27</v>
      </c>
      <c r="D25" s="54" t="s">
        <v>28</v>
      </c>
    </row>
    <row r="26" spans="1:9" x14ac:dyDescent="0.3">
      <c r="A26" s="10" t="s">
        <v>29</v>
      </c>
      <c r="B26" s="7">
        <v>1.1000000000000001</v>
      </c>
      <c r="C26" s="7">
        <v>0.95</v>
      </c>
      <c r="D26" s="12">
        <v>1.2</v>
      </c>
    </row>
    <row r="27" spans="1:9" x14ac:dyDescent="0.3">
      <c r="A27" s="10" t="s">
        <v>30</v>
      </c>
      <c r="B27" s="7">
        <v>1</v>
      </c>
      <c r="C27" s="7">
        <v>0.8</v>
      </c>
      <c r="D27" s="12">
        <v>0.85</v>
      </c>
    </row>
    <row r="28" spans="1:9" x14ac:dyDescent="0.3">
      <c r="A28" s="11" t="s">
        <v>31</v>
      </c>
      <c r="B28" s="13">
        <v>0.7</v>
      </c>
      <c r="C28" s="13">
        <v>0.5</v>
      </c>
      <c r="D28" s="14">
        <v>0.6</v>
      </c>
    </row>
    <row r="30" spans="1:9" x14ac:dyDescent="0.3">
      <c r="A30" s="4" t="s">
        <v>158</v>
      </c>
      <c r="B30" s="4"/>
      <c r="C30" s="4"/>
      <c r="D30" s="4" t="s">
        <v>23</v>
      </c>
    </row>
    <row r="31" spans="1:9" x14ac:dyDescent="0.3">
      <c r="A31" s="5" t="s">
        <v>4</v>
      </c>
      <c r="B31" s="1" t="s">
        <v>5</v>
      </c>
      <c r="C31" s="1" t="s">
        <v>6</v>
      </c>
      <c r="D31" s="2" t="s">
        <v>7</v>
      </c>
      <c r="G31" s="56"/>
    </row>
    <row r="32" spans="1:9" x14ac:dyDescent="0.3">
      <c r="A32" s="10" t="s">
        <v>8</v>
      </c>
      <c r="B32" s="7">
        <v>5.5E-2</v>
      </c>
      <c r="C32" s="7">
        <v>0.08</v>
      </c>
      <c r="D32" s="12">
        <v>0.05</v>
      </c>
      <c r="G32" s="57"/>
    </row>
    <row r="33" spans="1:9" x14ac:dyDescent="0.3">
      <c r="A33" s="10" t="s">
        <v>9</v>
      </c>
      <c r="B33" s="7">
        <v>4.4999999999999998E-2</v>
      </c>
      <c r="C33" s="7">
        <v>7.4999999999999997E-2</v>
      </c>
      <c r="D33" s="12">
        <v>0.04</v>
      </c>
      <c r="G33" s="58"/>
    </row>
    <row r="34" spans="1:9" x14ac:dyDescent="0.3">
      <c r="A34" s="11" t="s">
        <v>10</v>
      </c>
      <c r="B34" s="13">
        <v>0.04</v>
      </c>
      <c r="C34" s="13">
        <v>3.5000000000000003E-2</v>
      </c>
      <c r="D34" s="14">
        <v>3.5000000000000003E-2</v>
      </c>
      <c r="G34" s="59"/>
    </row>
    <row r="37" spans="1:9" x14ac:dyDescent="0.3">
      <c r="A37" s="34" t="s">
        <v>133</v>
      </c>
    </row>
    <row r="38" spans="1:9" x14ac:dyDescent="0.3">
      <c r="A38" s="85" t="s">
        <v>180</v>
      </c>
      <c r="B38" s="86"/>
      <c r="C38" s="86"/>
      <c r="D38" s="86"/>
      <c r="E38" s="86"/>
      <c r="F38" s="86"/>
      <c r="G38" s="86"/>
      <c r="H38" s="86"/>
      <c r="I38" s="87"/>
    </row>
    <row r="39" spans="1:9" x14ac:dyDescent="0.3">
      <c r="A39" s="88"/>
      <c r="B39" s="89"/>
      <c r="C39" s="89"/>
      <c r="D39" s="89"/>
      <c r="E39" s="89"/>
      <c r="F39" s="89"/>
      <c r="G39" s="89"/>
      <c r="H39" s="89"/>
      <c r="I39" s="90"/>
    </row>
    <row r="40" spans="1:9" x14ac:dyDescent="0.3">
      <c r="A40" s="88"/>
      <c r="B40" s="89"/>
      <c r="C40" s="89"/>
      <c r="D40" s="89"/>
      <c r="E40" s="89"/>
      <c r="F40" s="89"/>
      <c r="G40" s="89"/>
      <c r="H40" s="89"/>
      <c r="I40" s="90"/>
    </row>
    <row r="41" spans="1:9" x14ac:dyDescent="0.3">
      <c r="A41" s="88"/>
      <c r="B41" s="89"/>
      <c r="C41" s="89"/>
      <c r="D41" s="89"/>
      <c r="E41" s="89"/>
      <c r="F41" s="89"/>
      <c r="G41" s="89"/>
      <c r="H41" s="89"/>
      <c r="I41" s="90"/>
    </row>
    <row r="42" spans="1:9" x14ac:dyDescent="0.3">
      <c r="A42" s="88"/>
      <c r="B42" s="89"/>
      <c r="C42" s="89"/>
      <c r="D42" s="89"/>
      <c r="E42" s="89"/>
      <c r="F42" s="89"/>
      <c r="G42" s="89"/>
      <c r="H42" s="89"/>
      <c r="I42" s="90"/>
    </row>
    <row r="43" spans="1:9" x14ac:dyDescent="0.3">
      <c r="A43" s="88"/>
      <c r="B43" s="89"/>
      <c r="C43" s="89"/>
      <c r="D43" s="89"/>
      <c r="E43" s="89"/>
      <c r="F43" s="89"/>
      <c r="G43" s="89"/>
      <c r="H43" s="89"/>
      <c r="I43" s="90"/>
    </row>
    <row r="44" spans="1:9" x14ac:dyDescent="0.3">
      <c r="A44" s="88"/>
      <c r="B44" s="89"/>
      <c r="C44" s="89"/>
      <c r="D44" s="89"/>
      <c r="E44" s="89"/>
      <c r="F44" s="89"/>
      <c r="G44" s="89"/>
      <c r="H44" s="89"/>
      <c r="I44" s="90"/>
    </row>
    <row r="45" spans="1:9" x14ac:dyDescent="0.3">
      <c r="A45" s="88"/>
      <c r="B45" s="89"/>
      <c r="C45" s="89"/>
      <c r="D45" s="89"/>
      <c r="E45" s="89"/>
      <c r="F45" s="89"/>
      <c r="G45" s="89"/>
      <c r="H45" s="89"/>
      <c r="I45" s="90"/>
    </row>
    <row r="46" spans="1:9" x14ac:dyDescent="0.3">
      <c r="A46" s="88"/>
      <c r="B46" s="89"/>
      <c r="C46" s="89"/>
      <c r="D46" s="89"/>
      <c r="E46" s="89"/>
      <c r="F46" s="89"/>
      <c r="G46" s="89"/>
      <c r="H46" s="89"/>
      <c r="I46" s="90"/>
    </row>
    <row r="47" spans="1:9" x14ac:dyDescent="0.3">
      <c r="A47" s="88"/>
      <c r="B47" s="89"/>
      <c r="C47" s="89"/>
      <c r="D47" s="89"/>
      <c r="E47" s="89"/>
      <c r="F47" s="89"/>
      <c r="G47" s="89"/>
      <c r="H47" s="89"/>
      <c r="I47" s="90"/>
    </row>
    <row r="48" spans="1:9" x14ac:dyDescent="0.3">
      <c r="A48" s="88"/>
      <c r="B48" s="89"/>
      <c r="C48" s="89"/>
      <c r="D48" s="89"/>
      <c r="E48" s="89"/>
      <c r="F48" s="89"/>
      <c r="G48" s="89"/>
      <c r="H48" s="89"/>
      <c r="I48" s="90"/>
    </row>
    <row r="49" spans="1:9" x14ac:dyDescent="0.3">
      <c r="A49" s="88"/>
      <c r="B49" s="89"/>
      <c r="C49" s="89"/>
      <c r="D49" s="89"/>
      <c r="E49" s="89"/>
      <c r="F49" s="89"/>
      <c r="G49" s="89"/>
      <c r="H49" s="89"/>
      <c r="I49" s="90"/>
    </row>
    <row r="50" spans="1:9" x14ac:dyDescent="0.3">
      <c r="A50" s="88"/>
      <c r="B50" s="89"/>
      <c r="C50" s="89"/>
      <c r="D50" s="89"/>
      <c r="E50" s="89"/>
      <c r="F50" s="89"/>
      <c r="G50" s="89"/>
      <c r="H50" s="89"/>
      <c r="I50" s="90"/>
    </row>
    <row r="51" spans="1:9" x14ac:dyDescent="0.3">
      <c r="A51" s="91"/>
      <c r="B51" s="92"/>
      <c r="C51" s="92"/>
      <c r="D51" s="92"/>
      <c r="E51" s="92"/>
      <c r="F51" s="92"/>
      <c r="G51" s="92"/>
      <c r="H51" s="92"/>
      <c r="I51" s="93"/>
    </row>
  </sheetData>
  <mergeCells count="1">
    <mergeCell ref="A38:I51"/>
  </mergeCells>
  <phoneticPr fontId="1" type="noConversion"/>
  <pageMargins left="0.7" right="0.7" top="0.75" bottom="0.75" header="0.3" footer="0.3"/>
  <pageSetup paperSize="9" orientation="portrait" horizontalDpi="4294967293" verticalDpi="0" r:id="rId1"/>
  <tableParts count="9">
    <tablePart r:id="rId2"/>
    <tablePart r:id="rId3"/>
    <tablePart r:id="rId4"/>
    <tablePart r:id="rId5"/>
    <tablePart r:id="rId6"/>
    <tablePart r:id="rId7"/>
    <tablePart r:id="rId8"/>
    <tablePart r:id="rId9"/>
    <tablePart r:id="rId10"/>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BF534-07C4-4FB5-B7D1-6007FBD7E245}">
  <sheetPr>
    <tabColor theme="5" tint="0.79998168889431442"/>
  </sheetPr>
  <dimension ref="A1:I51"/>
  <sheetViews>
    <sheetView workbookViewId="0">
      <selection activeCell="K56" sqref="K56"/>
    </sheetView>
  </sheetViews>
  <sheetFormatPr defaultRowHeight="16.5" x14ac:dyDescent="0.3"/>
  <sheetData>
    <row r="1" spans="1:9" x14ac:dyDescent="0.3">
      <c r="A1" t="s">
        <v>177</v>
      </c>
      <c r="E1" t="s">
        <v>151</v>
      </c>
    </row>
    <row r="2" spans="1:9" x14ac:dyDescent="0.3">
      <c r="A2" t="s">
        <v>153</v>
      </c>
      <c r="D2" t="s">
        <v>2</v>
      </c>
      <c r="E2" t="s">
        <v>154</v>
      </c>
      <c r="F2" s="4" t="s">
        <v>3</v>
      </c>
    </row>
    <row r="3" spans="1:9" x14ac:dyDescent="0.3">
      <c r="A3" s="5" t="s">
        <v>4</v>
      </c>
      <c r="B3" s="1" t="s">
        <v>5</v>
      </c>
      <c r="C3" s="15" t="s">
        <v>6</v>
      </c>
      <c r="D3" s="16" t="s">
        <v>7</v>
      </c>
      <c r="F3" s="5" t="s">
        <v>4</v>
      </c>
      <c r="G3" s="8" t="s">
        <v>5</v>
      </c>
      <c r="H3" s="8" t="s">
        <v>6</v>
      </c>
      <c r="I3" s="9" t="s">
        <v>7</v>
      </c>
    </row>
    <row r="4" spans="1:9" x14ac:dyDescent="0.3">
      <c r="A4" s="10" t="s">
        <v>8</v>
      </c>
      <c r="B4" s="7">
        <v>1.25</v>
      </c>
      <c r="C4" s="7">
        <v>3.86</v>
      </c>
      <c r="D4" s="12">
        <v>2.2400000000000002</v>
      </c>
      <c r="F4" s="6"/>
      <c r="G4" s="7">
        <v>6.75</v>
      </c>
      <c r="H4" s="7">
        <v>7.3</v>
      </c>
      <c r="I4" s="7">
        <v>7.35</v>
      </c>
    </row>
    <row r="5" spans="1:9" x14ac:dyDescent="0.3">
      <c r="A5" s="10" t="s">
        <v>9</v>
      </c>
      <c r="B5" s="7">
        <v>1.1200000000000001</v>
      </c>
      <c r="C5" s="7">
        <v>2.23</v>
      </c>
      <c r="D5" s="12">
        <v>1.73</v>
      </c>
    </row>
    <row r="6" spans="1:9" x14ac:dyDescent="0.3">
      <c r="A6" s="11" t="s">
        <v>10</v>
      </c>
      <c r="B6" s="13">
        <v>1.01</v>
      </c>
      <c r="C6" s="13">
        <v>1.84</v>
      </c>
      <c r="D6" s="14">
        <v>1</v>
      </c>
      <c r="F6" s="4" t="s">
        <v>11</v>
      </c>
      <c r="I6" s="4" t="s">
        <v>12</v>
      </c>
    </row>
    <row r="7" spans="1:9" x14ac:dyDescent="0.3">
      <c r="F7" s="5" t="s">
        <v>4</v>
      </c>
      <c r="G7" s="1" t="s">
        <v>5</v>
      </c>
      <c r="H7" s="1" t="s">
        <v>6</v>
      </c>
      <c r="I7" s="2" t="s">
        <v>7</v>
      </c>
    </row>
    <row r="8" spans="1:9" x14ac:dyDescent="0.3">
      <c r="A8" s="4" t="s">
        <v>16</v>
      </c>
      <c r="D8" s="4" t="s">
        <v>23</v>
      </c>
      <c r="F8" s="3"/>
      <c r="G8" s="7">
        <v>37</v>
      </c>
      <c r="H8" s="7">
        <v>42</v>
      </c>
      <c r="I8" s="7">
        <v>44</v>
      </c>
    </row>
    <row r="9" spans="1:9" x14ac:dyDescent="0.3">
      <c r="A9" s="52" t="s">
        <v>4</v>
      </c>
      <c r="B9" s="53" t="s">
        <v>5</v>
      </c>
      <c r="C9" s="53" t="s">
        <v>6</v>
      </c>
      <c r="D9" s="54" t="s">
        <v>7</v>
      </c>
    </row>
    <row r="10" spans="1:9" x14ac:dyDescent="0.3">
      <c r="A10" s="10" t="s">
        <v>8</v>
      </c>
      <c r="B10" s="7">
        <v>33</v>
      </c>
      <c r="C10" s="7">
        <v>30</v>
      </c>
      <c r="D10" s="12">
        <v>50</v>
      </c>
      <c r="F10" s="4" t="s">
        <v>14</v>
      </c>
      <c r="I10" s="4" t="s">
        <v>15</v>
      </c>
    </row>
    <row r="11" spans="1:9" x14ac:dyDescent="0.3">
      <c r="A11" s="10" t="s">
        <v>9</v>
      </c>
      <c r="B11" s="7">
        <v>30</v>
      </c>
      <c r="C11" s="7">
        <v>40</v>
      </c>
      <c r="D11" s="12">
        <v>33</v>
      </c>
      <c r="F11" s="5" t="s">
        <v>4</v>
      </c>
      <c r="G11" s="1" t="s">
        <v>5</v>
      </c>
      <c r="H11" s="1" t="s">
        <v>6</v>
      </c>
      <c r="I11" s="2" t="s">
        <v>7</v>
      </c>
    </row>
    <row r="12" spans="1:9" x14ac:dyDescent="0.3">
      <c r="A12" s="11" t="s">
        <v>10</v>
      </c>
      <c r="B12" s="13">
        <v>37</v>
      </c>
      <c r="C12" s="13">
        <v>33</v>
      </c>
      <c r="D12" s="14">
        <v>36</v>
      </c>
      <c r="F12" s="3"/>
      <c r="G12" s="7">
        <v>8</v>
      </c>
      <c r="H12" s="7">
        <v>8.1999999999999993</v>
      </c>
      <c r="I12" s="7">
        <v>7.8</v>
      </c>
    </row>
    <row r="13" spans="1:9" x14ac:dyDescent="0.3">
      <c r="A13" s="17" t="s">
        <v>19</v>
      </c>
      <c r="B13" s="18"/>
      <c r="C13" s="18"/>
      <c r="D13" s="19" t="s">
        <v>23</v>
      </c>
    </row>
    <row r="14" spans="1:9" x14ac:dyDescent="0.3">
      <c r="A14" s="5" t="s">
        <v>4</v>
      </c>
      <c r="B14" s="1" t="s">
        <v>5</v>
      </c>
      <c r="C14" s="15" t="s">
        <v>6</v>
      </c>
      <c r="D14" s="16" t="s">
        <v>7</v>
      </c>
      <c r="F14" s="4" t="s">
        <v>17</v>
      </c>
      <c r="I14" s="4" t="s">
        <v>18</v>
      </c>
    </row>
    <row r="15" spans="1:9" x14ac:dyDescent="0.3">
      <c r="A15" s="10" t="s">
        <v>8</v>
      </c>
      <c r="B15" s="7">
        <v>10</v>
      </c>
      <c r="C15" s="7">
        <v>7</v>
      </c>
      <c r="D15" s="12">
        <v>13</v>
      </c>
      <c r="F15" s="5" t="s">
        <v>4</v>
      </c>
      <c r="G15" s="1" t="s">
        <v>5</v>
      </c>
      <c r="H15" s="1" t="s">
        <v>6</v>
      </c>
      <c r="I15" s="2" t="s">
        <v>7</v>
      </c>
    </row>
    <row r="16" spans="1:9" x14ac:dyDescent="0.3">
      <c r="A16" s="10" t="s">
        <v>9</v>
      </c>
      <c r="B16" s="7">
        <v>10</v>
      </c>
      <c r="C16" s="7">
        <v>10</v>
      </c>
      <c r="D16" s="12">
        <v>10</v>
      </c>
      <c r="F16" s="3"/>
      <c r="G16" s="7">
        <v>150</v>
      </c>
      <c r="H16" s="7">
        <v>160</v>
      </c>
      <c r="I16" s="7">
        <v>153</v>
      </c>
    </row>
    <row r="17" spans="1:9" x14ac:dyDescent="0.3">
      <c r="A17" s="11" t="s">
        <v>10</v>
      </c>
      <c r="B17" s="13">
        <v>7</v>
      </c>
      <c r="C17" s="13">
        <v>10</v>
      </c>
      <c r="D17" s="14">
        <v>10</v>
      </c>
    </row>
    <row r="18" spans="1:9" x14ac:dyDescent="0.3">
      <c r="F18" s="4" t="s">
        <v>140</v>
      </c>
      <c r="I18" s="4" t="s">
        <v>155</v>
      </c>
    </row>
    <row r="19" spans="1:9" x14ac:dyDescent="0.3">
      <c r="A19" s="4" t="s">
        <v>20</v>
      </c>
      <c r="D19" t="s">
        <v>21</v>
      </c>
      <c r="F19" s="5" t="s">
        <v>4</v>
      </c>
      <c r="G19" s="1" t="s">
        <v>5</v>
      </c>
      <c r="H19" s="1" t="s">
        <v>6</v>
      </c>
      <c r="I19" s="2" t="s">
        <v>7</v>
      </c>
    </row>
    <row r="20" spans="1:9" x14ac:dyDescent="0.3">
      <c r="A20" s="20" t="s">
        <v>4</v>
      </c>
      <c r="B20" s="21" t="s">
        <v>5</v>
      </c>
      <c r="C20" s="22" t="s">
        <v>6</v>
      </c>
      <c r="D20" s="22" t="s">
        <v>7</v>
      </c>
      <c r="F20" s="50"/>
      <c r="G20" s="7">
        <v>31.2</v>
      </c>
      <c r="H20" s="7">
        <v>35</v>
      </c>
      <c r="I20" s="7">
        <v>36</v>
      </c>
    </row>
    <row r="21" spans="1:9" x14ac:dyDescent="0.3">
      <c r="A21" s="23" t="s">
        <v>8</v>
      </c>
      <c r="B21" s="7">
        <v>2.97</v>
      </c>
      <c r="C21" s="7">
        <v>4.88</v>
      </c>
      <c r="D21" s="7">
        <v>4.83</v>
      </c>
    </row>
    <row r="22" spans="1:9" x14ac:dyDescent="0.3">
      <c r="A22" s="23" t="s">
        <v>9</v>
      </c>
      <c r="B22" s="7">
        <v>4.08</v>
      </c>
      <c r="C22" s="7">
        <v>4.3499999999999996</v>
      </c>
      <c r="D22" s="7">
        <v>5.87</v>
      </c>
      <c r="F22" s="4" t="s">
        <v>142</v>
      </c>
      <c r="I22" s="4" t="s">
        <v>156</v>
      </c>
    </row>
    <row r="23" spans="1:9" x14ac:dyDescent="0.3">
      <c r="A23" s="24" t="s">
        <v>10</v>
      </c>
      <c r="B23" s="7">
        <v>3.52</v>
      </c>
      <c r="C23" s="7">
        <v>2.46</v>
      </c>
      <c r="D23" s="7">
        <v>4.38</v>
      </c>
      <c r="F23" s="5" t="s">
        <v>4</v>
      </c>
      <c r="G23" s="1" t="s">
        <v>5</v>
      </c>
      <c r="H23" s="1" t="s">
        <v>6</v>
      </c>
      <c r="I23" s="2" t="s">
        <v>7</v>
      </c>
    </row>
    <row r="24" spans="1:9" x14ac:dyDescent="0.3">
      <c r="A24" s="4" t="s">
        <v>157</v>
      </c>
      <c r="B24" s="4"/>
      <c r="C24" s="4"/>
      <c r="D24" s="4" t="s">
        <v>15</v>
      </c>
      <c r="F24" s="50"/>
      <c r="G24" s="7">
        <v>15</v>
      </c>
      <c r="H24" s="7">
        <v>14.8</v>
      </c>
      <c r="I24" s="7">
        <v>14.7</v>
      </c>
    </row>
    <row r="25" spans="1:9" x14ac:dyDescent="0.3">
      <c r="A25" s="52" t="s">
        <v>4</v>
      </c>
      <c r="B25" s="53" t="s">
        <v>26</v>
      </c>
      <c r="C25" s="53" t="s">
        <v>27</v>
      </c>
      <c r="D25" s="54" t="s">
        <v>28</v>
      </c>
    </row>
    <row r="26" spans="1:9" x14ac:dyDescent="0.3">
      <c r="A26" s="10" t="s">
        <v>29</v>
      </c>
      <c r="B26" s="7">
        <v>1.3919999999999999</v>
      </c>
      <c r="C26" s="7">
        <v>1.143</v>
      </c>
      <c r="D26" s="12">
        <v>1.5960000000000001</v>
      </c>
    </row>
    <row r="27" spans="1:9" x14ac:dyDescent="0.3">
      <c r="A27" s="10" t="s">
        <v>30</v>
      </c>
      <c r="B27" s="7">
        <v>1.2749999999999999</v>
      </c>
      <c r="C27" s="7">
        <v>0.98</v>
      </c>
      <c r="D27" s="12">
        <v>1.0349999999999999</v>
      </c>
    </row>
    <row r="28" spans="1:9" x14ac:dyDescent="0.3">
      <c r="A28" s="11" t="s">
        <v>31</v>
      </c>
      <c r="B28" s="13">
        <v>0.877</v>
      </c>
      <c r="C28" s="13">
        <v>0.60699999999999998</v>
      </c>
      <c r="D28" s="14">
        <v>0.73699999999999999</v>
      </c>
    </row>
    <row r="30" spans="1:9" x14ac:dyDescent="0.3">
      <c r="A30" s="4" t="s">
        <v>158</v>
      </c>
      <c r="B30" s="4"/>
      <c r="C30" s="4"/>
      <c r="D30" s="4" t="s">
        <v>23</v>
      </c>
    </row>
    <row r="31" spans="1:9" x14ac:dyDescent="0.3">
      <c r="A31" s="5" t="s">
        <v>4</v>
      </c>
      <c r="B31" s="1" t="s">
        <v>5</v>
      </c>
      <c r="C31" s="1" t="s">
        <v>6</v>
      </c>
      <c r="D31" s="2" t="s">
        <v>7</v>
      </c>
      <c r="G31" s="56"/>
    </row>
    <row r="32" spans="1:9" x14ac:dyDescent="0.3">
      <c r="A32" s="10" t="s">
        <v>8</v>
      </c>
      <c r="B32" s="7">
        <v>6.4000000000000001E-2</v>
      </c>
      <c r="C32" s="7">
        <v>9.2999999999999999E-2</v>
      </c>
      <c r="D32" s="12">
        <v>0.06</v>
      </c>
      <c r="G32" s="57"/>
    </row>
    <row r="33" spans="1:9" x14ac:dyDescent="0.3">
      <c r="A33" s="10" t="s">
        <v>9</v>
      </c>
      <c r="B33" s="7">
        <v>5.3999999999999999E-2</v>
      </c>
      <c r="C33" s="7">
        <v>8.6999999999999994E-2</v>
      </c>
      <c r="D33" s="12">
        <v>4.5999999999999999E-2</v>
      </c>
      <c r="G33" s="58"/>
    </row>
    <row r="34" spans="1:9" x14ac:dyDescent="0.3">
      <c r="A34" s="11" t="s">
        <v>10</v>
      </c>
      <c r="B34" s="13">
        <v>4.7E-2</v>
      </c>
      <c r="C34" s="13">
        <v>4.2999999999999997E-2</v>
      </c>
      <c r="D34" s="14">
        <v>4.2000000000000003E-2</v>
      </c>
      <c r="G34" s="59"/>
    </row>
    <row r="37" spans="1:9" x14ac:dyDescent="0.3">
      <c r="A37" s="34" t="s">
        <v>133</v>
      </c>
    </row>
    <row r="38" spans="1:9" x14ac:dyDescent="0.3">
      <c r="A38" s="85" t="s">
        <v>179</v>
      </c>
      <c r="B38" s="86"/>
      <c r="C38" s="86"/>
      <c r="D38" s="86"/>
      <c r="E38" s="86"/>
      <c r="F38" s="86"/>
      <c r="G38" s="86"/>
      <c r="H38" s="86"/>
      <c r="I38" s="87"/>
    </row>
    <row r="39" spans="1:9" x14ac:dyDescent="0.3">
      <c r="A39" s="88"/>
      <c r="B39" s="89"/>
      <c r="C39" s="89"/>
      <c r="D39" s="89"/>
      <c r="E39" s="89"/>
      <c r="F39" s="89"/>
      <c r="G39" s="89"/>
      <c r="H39" s="89"/>
      <c r="I39" s="90"/>
    </row>
    <row r="40" spans="1:9" x14ac:dyDescent="0.3">
      <c r="A40" s="88"/>
      <c r="B40" s="89"/>
      <c r="C40" s="89"/>
      <c r="D40" s="89"/>
      <c r="E40" s="89"/>
      <c r="F40" s="89"/>
      <c r="G40" s="89"/>
      <c r="H40" s="89"/>
      <c r="I40" s="90"/>
    </row>
    <row r="41" spans="1:9" x14ac:dyDescent="0.3">
      <c r="A41" s="88"/>
      <c r="B41" s="89"/>
      <c r="C41" s="89"/>
      <c r="D41" s="89"/>
      <c r="E41" s="89"/>
      <c r="F41" s="89"/>
      <c r="G41" s="89"/>
      <c r="H41" s="89"/>
      <c r="I41" s="90"/>
    </row>
    <row r="42" spans="1:9" x14ac:dyDescent="0.3">
      <c r="A42" s="88"/>
      <c r="B42" s="89"/>
      <c r="C42" s="89"/>
      <c r="D42" s="89"/>
      <c r="E42" s="89"/>
      <c r="F42" s="89"/>
      <c r="G42" s="89"/>
      <c r="H42" s="89"/>
      <c r="I42" s="90"/>
    </row>
    <row r="43" spans="1:9" x14ac:dyDescent="0.3">
      <c r="A43" s="88"/>
      <c r="B43" s="89"/>
      <c r="C43" s="89"/>
      <c r="D43" s="89"/>
      <c r="E43" s="89"/>
      <c r="F43" s="89"/>
      <c r="G43" s="89"/>
      <c r="H43" s="89"/>
      <c r="I43" s="90"/>
    </row>
    <row r="44" spans="1:9" x14ac:dyDescent="0.3">
      <c r="A44" s="88"/>
      <c r="B44" s="89"/>
      <c r="C44" s="89"/>
      <c r="D44" s="89"/>
      <c r="E44" s="89"/>
      <c r="F44" s="89"/>
      <c r="G44" s="89"/>
      <c r="H44" s="89"/>
      <c r="I44" s="90"/>
    </row>
    <row r="45" spans="1:9" x14ac:dyDescent="0.3">
      <c r="A45" s="88"/>
      <c r="B45" s="89"/>
      <c r="C45" s="89"/>
      <c r="D45" s="89"/>
      <c r="E45" s="89"/>
      <c r="F45" s="89"/>
      <c r="G45" s="89"/>
      <c r="H45" s="89"/>
      <c r="I45" s="90"/>
    </row>
    <row r="46" spans="1:9" x14ac:dyDescent="0.3">
      <c r="A46" s="88"/>
      <c r="B46" s="89"/>
      <c r="C46" s="89"/>
      <c r="D46" s="89"/>
      <c r="E46" s="89"/>
      <c r="F46" s="89"/>
      <c r="G46" s="89"/>
      <c r="H46" s="89"/>
      <c r="I46" s="90"/>
    </row>
    <row r="47" spans="1:9" x14ac:dyDescent="0.3">
      <c r="A47" s="88"/>
      <c r="B47" s="89"/>
      <c r="C47" s="89"/>
      <c r="D47" s="89"/>
      <c r="E47" s="89"/>
      <c r="F47" s="89"/>
      <c r="G47" s="89"/>
      <c r="H47" s="89"/>
      <c r="I47" s="90"/>
    </row>
    <row r="48" spans="1:9" x14ac:dyDescent="0.3">
      <c r="A48" s="88"/>
      <c r="B48" s="89"/>
      <c r="C48" s="89"/>
      <c r="D48" s="89"/>
      <c r="E48" s="89"/>
      <c r="F48" s="89"/>
      <c r="G48" s="89"/>
      <c r="H48" s="89"/>
      <c r="I48" s="90"/>
    </row>
    <row r="49" spans="1:9" x14ac:dyDescent="0.3">
      <c r="A49" s="88"/>
      <c r="B49" s="89"/>
      <c r="C49" s="89"/>
      <c r="D49" s="89"/>
      <c r="E49" s="89"/>
      <c r="F49" s="89"/>
      <c r="G49" s="89"/>
      <c r="H49" s="89"/>
      <c r="I49" s="90"/>
    </row>
    <row r="50" spans="1:9" x14ac:dyDescent="0.3">
      <c r="A50" s="88"/>
      <c r="B50" s="89"/>
      <c r="C50" s="89"/>
      <c r="D50" s="89"/>
      <c r="E50" s="89"/>
      <c r="F50" s="89"/>
      <c r="G50" s="89"/>
      <c r="H50" s="89"/>
      <c r="I50" s="90"/>
    </row>
    <row r="51" spans="1:9" x14ac:dyDescent="0.3">
      <c r="A51" s="91"/>
      <c r="B51" s="92"/>
      <c r="C51" s="92"/>
      <c r="D51" s="92"/>
      <c r="E51" s="92"/>
      <c r="F51" s="92"/>
      <c r="G51" s="92"/>
      <c r="H51" s="92"/>
      <c r="I51" s="93"/>
    </row>
  </sheetData>
  <mergeCells count="1">
    <mergeCell ref="A38:I51"/>
  </mergeCells>
  <phoneticPr fontId="1" type="noConversion"/>
  <pageMargins left="0.7" right="0.7" top="0.75" bottom="0.75" header="0.3" footer="0.3"/>
  <pageSetup paperSize="9" orientation="portrait" horizontalDpi="4294967293" verticalDpi="0" r:id="rId1"/>
  <tableParts count="9">
    <tablePart r:id="rId2"/>
    <tablePart r:id="rId3"/>
    <tablePart r:id="rId4"/>
    <tablePart r:id="rId5"/>
    <tablePart r:id="rId6"/>
    <tablePart r:id="rId7"/>
    <tablePart r:id="rId8"/>
    <tablePart r:id="rId9"/>
    <tablePart r:id="rId10"/>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4A970-B2DC-4055-AE99-8ECF25844D7B}">
  <sheetPr>
    <tabColor theme="5" tint="0.79998168889431442"/>
  </sheetPr>
  <dimension ref="A1:I52"/>
  <sheetViews>
    <sheetView workbookViewId="0">
      <selection activeCell="K56" sqref="K56"/>
    </sheetView>
  </sheetViews>
  <sheetFormatPr defaultRowHeight="16.5" x14ac:dyDescent="0.3"/>
  <sheetData>
    <row r="1" spans="1:9" x14ac:dyDescent="0.3">
      <c r="A1" t="s">
        <v>169</v>
      </c>
      <c r="E1" t="s">
        <v>151</v>
      </c>
    </row>
    <row r="2" spans="1:9" x14ac:dyDescent="0.3">
      <c r="A2" t="s">
        <v>153</v>
      </c>
      <c r="D2" t="s">
        <v>2</v>
      </c>
      <c r="E2" t="s">
        <v>154</v>
      </c>
      <c r="F2" s="4" t="s">
        <v>3</v>
      </c>
    </row>
    <row r="3" spans="1:9" x14ac:dyDescent="0.3">
      <c r="A3" s="5" t="s">
        <v>4</v>
      </c>
      <c r="B3" s="1" t="s">
        <v>5</v>
      </c>
      <c r="C3" s="15" t="s">
        <v>6</v>
      </c>
      <c r="D3" s="16" t="s">
        <v>7</v>
      </c>
      <c r="F3" s="5" t="s">
        <v>4</v>
      </c>
      <c r="G3" s="8" t="s">
        <v>5</v>
      </c>
      <c r="H3" s="8" t="s">
        <v>6</v>
      </c>
      <c r="I3" s="9" t="s">
        <v>7</v>
      </c>
    </row>
    <row r="4" spans="1:9" x14ac:dyDescent="0.3">
      <c r="A4" s="10" t="s">
        <v>8</v>
      </c>
      <c r="B4" s="7">
        <v>5.27</v>
      </c>
      <c r="C4" s="7">
        <v>2.4500000000000002</v>
      </c>
      <c r="D4" s="12">
        <v>0.18</v>
      </c>
      <c r="F4" s="6"/>
      <c r="G4" s="7">
        <v>6.77</v>
      </c>
      <c r="H4" s="7">
        <v>7.4</v>
      </c>
      <c r="I4" s="7">
        <v>7.42</v>
      </c>
    </row>
    <row r="5" spans="1:9" x14ac:dyDescent="0.3">
      <c r="A5" s="10" t="s">
        <v>9</v>
      </c>
      <c r="B5" s="7">
        <v>0</v>
      </c>
      <c r="C5" s="7">
        <v>2.2400000000000002</v>
      </c>
      <c r="D5" s="12">
        <v>0.09</v>
      </c>
    </row>
    <row r="6" spans="1:9" x14ac:dyDescent="0.3">
      <c r="A6" s="11" t="s">
        <v>10</v>
      </c>
      <c r="B6" s="13">
        <v>0.74</v>
      </c>
      <c r="C6" s="13">
        <v>2.1</v>
      </c>
      <c r="D6" s="14">
        <v>0.13</v>
      </c>
      <c r="F6" s="4" t="s">
        <v>11</v>
      </c>
      <c r="I6" s="4" t="s">
        <v>12</v>
      </c>
    </row>
    <row r="7" spans="1:9" x14ac:dyDescent="0.3">
      <c r="F7" s="5" t="s">
        <v>4</v>
      </c>
      <c r="G7" s="1" t="s">
        <v>5</v>
      </c>
      <c r="H7" s="1" t="s">
        <v>6</v>
      </c>
      <c r="I7" s="2" t="s">
        <v>7</v>
      </c>
    </row>
    <row r="8" spans="1:9" x14ac:dyDescent="0.3">
      <c r="A8" s="4" t="s">
        <v>16</v>
      </c>
      <c r="D8" s="4" t="s">
        <v>23</v>
      </c>
      <c r="F8" s="3"/>
      <c r="G8" s="7">
        <v>38.07</v>
      </c>
      <c r="H8" s="7">
        <v>43.22</v>
      </c>
      <c r="I8" s="7">
        <v>44.61</v>
      </c>
    </row>
    <row r="9" spans="1:9" x14ac:dyDescent="0.3">
      <c r="A9" s="52" t="s">
        <v>4</v>
      </c>
      <c r="B9" s="53" t="s">
        <v>5</v>
      </c>
      <c r="C9" s="53" t="s">
        <v>6</v>
      </c>
      <c r="D9" s="54" t="s">
        <v>7</v>
      </c>
    </row>
    <row r="10" spans="1:9" x14ac:dyDescent="0.3">
      <c r="A10" s="10" t="s">
        <v>8</v>
      </c>
      <c r="B10" s="7">
        <v>44</v>
      </c>
      <c r="C10" s="7">
        <v>43</v>
      </c>
      <c r="D10" s="12">
        <v>46</v>
      </c>
      <c r="F10" s="4" t="s">
        <v>14</v>
      </c>
      <c r="I10" s="4" t="s">
        <v>15</v>
      </c>
    </row>
    <row r="11" spans="1:9" x14ac:dyDescent="0.3">
      <c r="A11" s="10" t="s">
        <v>9</v>
      </c>
      <c r="B11" s="7">
        <v>42</v>
      </c>
      <c r="C11" s="7">
        <v>40</v>
      </c>
      <c r="D11" s="12">
        <v>43</v>
      </c>
      <c r="F11" s="5" t="s">
        <v>4</v>
      </c>
      <c r="G11" s="1" t="s">
        <v>5</v>
      </c>
      <c r="H11" s="1" t="s">
        <v>6</v>
      </c>
      <c r="I11" s="2" t="s">
        <v>7</v>
      </c>
    </row>
    <row r="12" spans="1:9" x14ac:dyDescent="0.3">
      <c r="A12" s="11" t="s">
        <v>10</v>
      </c>
      <c r="B12" s="13">
        <v>40</v>
      </c>
      <c r="C12" s="13">
        <v>43</v>
      </c>
      <c r="D12" s="14">
        <v>40</v>
      </c>
      <c r="F12" s="3"/>
      <c r="G12" s="7">
        <v>7.69</v>
      </c>
      <c r="H12" s="7">
        <v>7.61</v>
      </c>
      <c r="I12" s="7">
        <v>7.42</v>
      </c>
    </row>
    <row r="13" spans="1:9" x14ac:dyDescent="0.3">
      <c r="A13" s="17" t="s">
        <v>19</v>
      </c>
      <c r="B13" s="18"/>
      <c r="C13" s="18"/>
      <c r="D13" s="19" t="s">
        <v>23</v>
      </c>
    </row>
    <row r="14" spans="1:9" x14ac:dyDescent="0.3">
      <c r="A14" s="5" t="s">
        <v>4</v>
      </c>
      <c r="B14" s="1" t="s">
        <v>5</v>
      </c>
      <c r="C14" s="15" t="s">
        <v>6</v>
      </c>
      <c r="D14" s="16" t="s">
        <v>7</v>
      </c>
      <c r="F14" s="4" t="s">
        <v>17</v>
      </c>
      <c r="I14" s="4" t="s">
        <v>18</v>
      </c>
    </row>
    <row r="15" spans="1:9" x14ac:dyDescent="0.3">
      <c r="A15" s="10" t="s">
        <v>8</v>
      </c>
      <c r="B15" s="7">
        <v>17</v>
      </c>
      <c r="C15" s="7">
        <v>23</v>
      </c>
      <c r="D15" s="12">
        <v>23</v>
      </c>
      <c r="F15" s="5" t="s">
        <v>4</v>
      </c>
      <c r="G15" s="1" t="s">
        <v>5</v>
      </c>
      <c r="H15" s="1" t="s">
        <v>6</v>
      </c>
      <c r="I15" s="2" t="s">
        <v>7</v>
      </c>
    </row>
    <row r="16" spans="1:9" x14ac:dyDescent="0.3">
      <c r="A16" s="10" t="s">
        <v>9</v>
      </c>
      <c r="B16" s="7">
        <v>13</v>
      </c>
      <c r="C16" s="7">
        <v>13</v>
      </c>
      <c r="D16" s="12">
        <v>17</v>
      </c>
      <c r="F16" s="3"/>
      <c r="G16" s="7">
        <v>144</v>
      </c>
      <c r="H16" s="7">
        <v>154</v>
      </c>
      <c r="I16" s="7">
        <v>140</v>
      </c>
    </row>
    <row r="17" spans="1:9" x14ac:dyDescent="0.3">
      <c r="A17" s="11" t="s">
        <v>10</v>
      </c>
      <c r="B17" s="13">
        <v>17</v>
      </c>
      <c r="C17" s="13">
        <v>17</v>
      </c>
      <c r="D17" s="14">
        <v>13</v>
      </c>
    </row>
    <row r="18" spans="1:9" x14ac:dyDescent="0.3">
      <c r="F18" s="4" t="s">
        <v>140</v>
      </c>
      <c r="I18" s="4" t="s">
        <v>155</v>
      </c>
    </row>
    <row r="19" spans="1:9" x14ac:dyDescent="0.3">
      <c r="A19" s="4" t="s">
        <v>20</v>
      </c>
      <c r="D19" t="s">
        <v>21</v>
      </c>
      <c r="F19" s="5" t="s">
        <v>4</v>
      </c>
      <c r="G19" s="1" t="s">
        <v>5</v>
      </c>
      <c r="H19" s="1" t="s">
        <v>6</v>
      </c>
      <c r="I19" s="2" t="s">
        <v>7</v>
      </c>
    </row>
    <row r="20" spans="1:9" x14ac:dyDescent="0.3">
      <c r="A20" s="20" t="s">
        <v>4</v>
      </c>
      <c r="B20" s="21" t="s">
        <v>5</v>
      </c>
      <c r="C20" s="22" t="s">
        <v>6</v>
      </c>
      <c r="D20" s="22" t="s">
        <v>7</v>
      </c>
      <c r="F20" s="50"/>
      <c r="G20" s="7">
        <v>30.6</v>
      </c>
      <c r="H20" s="7">
        <v>35.299999999999997</v>
      </c>
      <c r="I20" s="7">
        <v>36.6</v>
      </c>
    </row>
    <row r="21" spans="1:9" x14ac:dyDescent="0.3">
      <c r="A21" s="23" t="s">
        <v>8</v>
      </c>
      <c r="B21" s="7">
        <v>3.972</v>
      </c>
      <c r="C21" s="7">
        <v>2.6259999999999999</v>
      </c>
      <c r="D21" s="7">
        <v>2.6040000000000001</v>
      </c>
    </row>
    <row r="22" spans="1:9" x14ac:dyDescent="0.3">
      <c r="A22" s="23" t="s">
        <v>9</v>
      </c>
      <c r="B22" s="7">
        <v>2.5019999999999998</v>
      </c>
      <c r="C22" s="7">
        <v>2.633</v>
      </c>
      <c r="D22" s="7">
        <v>2.3460000000000001</v>
      </c>
      <c r="F22" s="4" t="s">
        <v>142</v>
      </c>
      <c r="I22" s="4" t="s">
        <v>156</v>
      </c>
    </row>
    <row r="23" spans="1:9" x14ac:dyDescent="0.3">
      <c r="A23" s="24" t="s">
        <v>10</v>
      </c>
      <c r="B23" s="7">
        <v>2.5569999999999999</v>
      </c>
      <c r="C23" s="7">
        <v>2.7010000000000001</v>
      </c>
      <c r="D23" s="7">
        <v>2.4990000000000001</v>
      </c>
      <c r="F23" s="5" t="s">
        <v>4</v>
      </c>
      <c r="G23" s="1" t="s">
        <v>5</v>
      </c>
      <c r="H23" s="1" t="s">
        <v>6</v>
      </c>
      <c r="I23" s="2" t="s">
        <v>7</v>
      </c>
    </row>
    <row r="24" spans="1:9" x14ac:dyDescent="0.3">
      <c r="A24" s="4" t="s">
        <v>157</v>
      </c>
      <c r="B24" s="4"/>
      <c r="C24" s="4"/>
      <c r="D24" s="4" t="s">
        <v>15</v>
      </c>
      <c r="F24" s="50"/>
      <c r="G24" s="7">
        <v>21</v>
      </c>
      <c r="H24" s="7">
        <v>21.3</v>
      </c>
      <c r="I24" s="7">
        <v>21.1</v>
      </c>
    </row>
    <row r="25" spans="1:9" x14ac:dyDescent="0.3">
      <c r="A25" s="52" t="s">
        <v>4</v>
      </c>
      <c r="B25" s="53" t="s">
        <v>26</v>
      </c>
      <c r="C25" s="53" t="s">
        <v>27</v>
      </c>
      <c r="D25" s="54" t="s">
        <v>28</v>
      </c>
    </row>
    <row r="26" spans="1:9" x14ac:dyDescent="0.3">
      <c r="A26" s="10" t="s">
        <v>29</v>
      </c>
      <c r="B26" s="7">
        <v>1.988</v>
      </c>
      <c r="C26" s="7">
        <v>2.0169999999999999</v>
      </c>
      <c r="D26" s="12">
        <v>2.7709999999999999</v>
      </c>
    </row>
    <row r="27" spans="1:9" x14ac:dyDescent="0.3">
      <c r="A27" s="10" t="s">
        <v>30</v>
      </c>
      <c r="B27" s="7">
        <v>3.0630000000000002</v>
      </c>
      <c r="C27" s="7">
        <v>2.8439999999999999</v>
      </c>
      <c r="D27" s="12">
        <v>2.4809999999999999</v>
      </c>
    </row>
    <row r="28" spans="1:9" x14ac:dyDescent="0.3">
      <c r="A28" s="11" t="s">
        <v>31</v>
      </c>
      <c r="B28" s="13">
        <v>2.4529999999999998</v>
      </c>
      <c r="C28" s="13">
        <v>2.1160000000000001</v>
      </c>
      <c r="D28" s="14">
        <v>2.3969999999999998</v>
      </c>
    </row>
    <row r="30" spans="1:9" x14ac:dyDescent="0.3">
      <c r="A30" s="4" t="s">
        <v>158</v>
      </c>
      <c r="B30" s="4"/>
      <c r="C30" s="4"/>
      <c r="D30" s="4" t="s">
        <v>23</v>
      </c>
    </row>
    <row r="31" spans="1:9" x14ac:dyDescent="0.3">
      <c r="A31" s="5" t="s">
        <v>4</v>
      </c>
      <c r="B31" s="1" t="s">
        <v>5</v>
      </c>
      <c r="C31" s="1" t="s">
        <v>6</v>
      </c>
      <c r="D31" s="2" t="s">
        <v>7</v>
      </c>
      <c r="G31" s="56"/>
    </row>
    <row r="32" spans="1:9" x14ac:dyDescent="0.3">
      <c r="A32" s="10" t="s">
        <v>8</v>
      </c>
      <c r="B32" s="7">
        <v>6.3E-2</v>
      </c>
      <c r="C32" s="7">
        <v>8.4000000000000005E-2</v>
      </c>
      <c r="D32" s="12">
        <v>7.9000000000000001E-2</v>
      </c>
      <c r="G32" s="57"/>
    </row>
    <row r="33" spans="1:9" x14ac:dyDescent="0.3">
      <c r="A33" s="10" t="s">
        <v>9</v>
      </c>
      <c r="B33" s="7">
        <v>5.8000000000000003E-2</v>
      </c>
      <c r="C33" s="7">
        <v>4.2999999999999997E-2</v>
      </c>
      <c r="D33" s="12">
        <v>5.8000000000000003E-2</v>
      </c>
      <c r="G33" s="58"/>
    </row>
    <row r="34" spans="1:9" x14ac:dyDescent="0.3">
      <c r="A34" s="11" t="s">
        <v>10</v>
      </c>
      <c r="B34" s="13">
        <v>5.5E-2</v>
      </c>
      <c r="C34" s="13">
        <v>6.3E-2</v>
      </c>
      <c r="D34" s="14">
        <v>6.2E-2</v>
      </c>
      <c r="G34" s="59"/>
    </row>
    <row r="38" spans="1:9" x14ac:dyDescent="0.3">
      <c r="A38" s="34" t="s">
        <v>133</v>
      </c>
    </row>
    <row r="39" spans="1:9" x14ac:dyDescent="0.3">
      <c r="A39" s="85" t="s">
        <v>176</v>
      </c>
      <c r="B39" s="86"/>
      <c r="C39" s="86"/>
      <c r="D39" s="86"/>
      <c r="E39" s="86"/>
      <c r="F39" s="86"/>
      <c r="G39" s="86"/>
      <c r="H39" s="86"/>
      <c r="I39" s="87"/>
    </row>
    <row r="40" spans="1:9" x14ac:dyDescent="0.3">
      <c r="A40" s="88"/>
      <c r="B40" s="89"/>
      <c r="C40" s="89"/>
      <c r="D40" s="89"/>
      <c r="E40" s="89"/>
      <c r="F40" s="89"/>
      <c r="G40" s="89"/>
      <c r="H40" s="89"/>
      <c r="I40" s="90"/>
    </row>
    <row r="41" spans="1:9" x14ac:dyDescent="0.3">
      <c r="A41" s="88"/>
      <c r="B41" s="89"/>
      <c r="C41" s="89"/>
      <c r="D41" s="89"/>
      <c r="E41" s="89"/>
      <c r="F41" s="89"/>
      <c r="G41" s="89"/>
      <c r="H41" s="89"/>
      <c r="I41" s="90"/>
    </row>
    <row r="42" spans="1:9" x14ac:dyDescent="0.3">
      <c r="A42" s="88"/>
      <c r="B42" s="89"/>
      <c r="C42" s="89"/>
      <c r="D42" s="89"/>
      <c r="E42" s="89"/>
      <c r="F42" s="89"/>
      <c r="G42" s="89"/>
      <c r="H42" s="89"/>
      <c r="I42" s="90"/>
    </row>
    <row r="43" spans="1:9" x14ac:dyDescent="0.3">
      <c r="A43" s="88"/>
      <c r="B43" s="89"/>
      <c r="C43" s="89"/>
      <c r="D43" s="89"/>
      <c r="E43" s="89"/>
      <c r="F43" s="89"/>
      <c r="G43" s="89"/>
      <c r="H43" s="89"/>
      <c r="I43" s="90"/>
    </row>
    <row r="44" spans="1:9" x14ac:dyDescent="0.3">
      <c r="A44" s="88"/>
      <c r="B44" s="89"/>
      <c r="C44" s="89"/>
      <c r="D44" s="89"/>
      <c r="E44" s="89"/>
      <c r="F44" s="89"/>
      <c r="G44" s="89"/>
      <c r="H44" s="89"/>
      <c r="I44" s="90"/>
    </row>
    <row r="45" spans="1:9" x14ac:dyDescent="0.3">
      <c r="A45" s="88"/>
      <c r="B45" s="89"/>
      <c r="C45" s="89"/>
      <c r="D45" s="89"/>
      <c r="E45" s="89"/>
      <c r="F45" s="89"/>
      <c r="G45" s="89"/>
      <c r="H45" s="89"/>
      <c r="I45" s="90"/>
    </row>
    <row r="46" spans="1:9" x14ac:dyDescent="0.3">
      <c r="A46" s="88"/>
      <c r="B46" s="89"/>
      <c r="C46" s="89"/>
      <c r="D46" s="89"/>
      <c r="E46" s="89"/>
      <c r="F46" s="89"/>
      <c r="G46" s="89"/>
      <c r="H46" s="89"/>
      <c r="I46" s="90"/>
    </row>
    <row r="47" spans="1:9" x14ac:dyDescent="0.3">
      <c r="A47" s="88"/>
      <c r="B47" s="89"/>
      <c r="C47" s="89"/>
      <c r="D47" s="89"/>
      <c r="E47" s="89"/>
      <c r="F47" s="89"/>
      <c r="G47" s="89"/>
      <c r="H47" s="89"/>
      <c r="I47" s="90"/>
    </row>
    <row r="48" spans="1:9" x14ac:dyDescent="0.3">
      <c r="A48" s="88"/>
      <c r="B48" s="89"/>
      <c r="C48" s="89"/>
      <c r="D48" s="89"/>
      <c r="E48" s="89"/>
      <c r="F48" s="89"/>
      <c r="G48" s="89"/>
      <c r="H48" s="89"/>
      <c r="I48" s="90"/>
    </row>
    <row r="49" spans="1:9" x14ac:dyDescent="0.3">
      <c r="A49" s="88"/>
      <c r="B49" s="89"/>
      <c r="C49" s="89"/>
      <c r="D49" s="89"/>
      <c r="E49" s="89"/>
      <c r="F49" s="89"/>
      <c r="G49" s="89"/>
      <c r="H49" s="89"/>
      <c r="I49" s="90"/>
    </row>
    <row r="50" spans="1:9" x14ac:dyDescent="0.3">
      <c r="A50" s="88"/>
      <c r="B50" s="89"/>
      <c r="C50" s="89"/>
      <c r="D50" s="89"/>
      <c r="E50" s="89"/>
      <c r="F50" s="89"/>
      <c r="G50" s="89"/>
      <c r="H50" s="89"/>
      <c r="I50" s="90"/>
    </row>
    <row r="51" spans="1:9" x14ac:dyDescent="0.3">
      <c r="A51" s="88"/>
      <c r="B51" s="89"/>
      <c r="C51" s="89"/>
      <c r="D51" s="89"/>
      <c r="E51" s="89"/>
      <c r="F51" s="89"/>
      <c r="G51" s="89"/>
      <c r="H51" s="89"/>
      <c r="I51" s="90"/>
    </row>
    <row r="52" spans="1:9" x14ac:dyDescent="0.3">
      <c r="A52" s="91"/>
      <c r="B52" s="92"/>
      <c r="C52" s="92"/>
      <c r="D52" s="92"/>
      <c r="E52" s="92"/>
      <c r="F52" s="92"/>
      <c r="G52" s="92"/>
      <c r="H52" s="92"/>
      <c r="I52" s="93"/>
    </row>
  </sheetData>
  <mergeCells count="1">
    <mergeCell ref="A39:I52"/>
  </mergeCells>
  <phoneticPr fontId="1" type="noConversion"/>
  <pageMargins left="0.7" right="0.7" top="0.75" bottom="0.75" header="0.3" footer="0.3"/>
  <pageSetup paperSize="9" orientation="portrait" r:id="rId1"/>
  <tableParts count="9">
    <tablePart r:id="rId2"/>
    <tablePart r:id="rId3"/>
    <tablePart r:id="rId4"/>
    <tablePart r:id="rId5"/>
    <tablePart r:id="rId6"/>
    <tablePart r:id="rId7"/>
    <tablePart r:id="rId8"/>
    <tablePart r:id="rId9"/>
    <tablePart r:id="rId10"/>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b205493-9d58-435e-aeec-8ff419aa61ed">
      <Terms xmlns="http://schemas.microsoft.com/office/infopath/2007/PartnerControls"/>
    </lcf76f155ced4ddcb4097134ff3c332f>
    <TaxCatchAll xmlns="73391765-00f8-42a4-bcc2-eea2ee4438b6"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EF00090B399774A8B66E790AFC81515" ma:contentTypeVersion="15" ma:contentTypeDescription="Create a new document." ma:contentTypeScope="" ma:versionID="2c835e5235fc76d1d1119c81def2ce0c">
  <xsd:schema xmlns:xsd="http://www.w3.org/2001/XMLSchema" xmlns:xs="http://www.w3.org/2001/XMLSchema" xmlns:p="http://schemas.microsoft.com/office/2006/metadata/properties" xmlns:ns2="db205493-9d58-435e-aeec-8ff419aa61ed" xmlns:ns3="73391765-00f8-42a4-bcc2-eea2ee4438b6" targetNamespace="http://schemas.microsoft.com/office/2006/metadata/properties" ma:root="true" ma:fieldsID="84abddda8870e438a91a00cb930be1af" ns2:_="" ns3:_="">
    <xsd:import namespace="db205493-9d58-435e-aeec-8ff419aa61ed"/>
    <xsd:import namespace="73391765-00f8-42a4-bcc2-eea2ee4438b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b205493-9d58-435e-aeec-8ff419aa61e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309bedb8-336e-43ae-b5ce-0f97c35e258c"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3391765-00f8-42a4-bcc2-eea2ee4438b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6db1851-1da1-461d-bc13-7c18ac40bd7b}" ma:internalName="TaxCatchAll" ma:showField="CatchAllData" ma:web="73391765-00f8-42a4-bcc2-eea2ee4438b6">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0AEF4C5-6497-4E39-A44B-190FB9992F52}">
  <ds:schemaRefs>
    <ds:schemaRef ds:uri="http://schemas.microsoft.com/office/2006/metadata/properties"/>
    <ds:schemaRef ds:uri="http://schemas.microsoft.com/office/infopath/2007/PartnerControls"/>
    <ds:schemaRef ds:uri="db205493-9d58-435e-aeec-8ff419aa61ed"/>
    <ds:schemaRef ds:uri="73391765-00f8-42a4-bcc2-eea2ee4438b6"/>
  </ds:schemaRefs>
</ds:datastoreItem>
</file>

<file path=customXml/itemProps2.xml><?xml version="1.0" encoding="utf-8"?>
<ds:datastoreItem xmlns:ds="http://schemas.openxmlformats.org/officeDocument/2006/customXml" ds:itemID="{09A9CF72-3535-42E8-BD1F-BD4CF3D1D2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b205493-9d58-435e-aeec-8ff419aa61ed"/>
    <ds:schemaRef ds:uri="73391765-00f8-42a4-bcc2-eea2ee4438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3F88448-041A-49CC-83A0-9E97EB26E59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15</vt:i4>
      </vt:variant>
    </vt:vector>
  </HeadingPairs>
  <TitlesOfParts>
    <vt:vector size="15" baseType="lpstr">
      <vt:lpstr>26년 6월</vt:lpstr>
      <vt:lpstr>26년 5월</vt:lpstr>
      <vt:lpstr>26년 4월</vt:lpstr>
      <vt:lpstr>26년 3월</vt:lpstr>
      <vt:lpstr>26년 2월</vt:lpstr>
      <vt:lpstr>26년 1월</vt:lpstr>
      <vt:lpstr>25년 12월</vt:lpstr>
      <vt:lpstr>25년 11월</vt:lpstr>
      <vt:lpstr>25년 10월</vt:lpstr>
      <vt:lpstr>25년 9월</vt:lpstr>
      <vt:lpstr>25년 8월</vt:lpstr>
      <vt:lpstr>25년 7월</vt:lpstr>
      <vt:lpstr>Data (2)</vt:lpstr>
      <vt:lpstr>Data</vt:lpstr>
      <vt:lpstr>WQI 분석 tool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네트웍스와이 3</cp:lastModifiedBy>
  <cp:revision/>
  <dcterms:created xsi:type="dcterms:W3CDTF">2025-07-29T08:07:15Z</dcterms:created>
  <dcterms:modified xsi:type="dcterms:W3CDTF">2026-07-24T08:19:00Z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0x010100AEF00090B399774A8B66E790AFC81515</vt:lpwstr>
  </property>
  <property fmtid="{D5CDD505-2E9C-101B-9397-08002B2CF9AE}" pid="3" name="MediaServiceImageTags">
    <vt:lpwstr/>
  </property>
</Properties>
</file>